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3.xml" ContentType="application/vnd.openxmlformats-officedocument.drawing+xml"/>
  <Override PartName="/xl/tables/table1.xml" ContentType="application/vnd.openxmlformats-officedocument.spreadsheetml.tabl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westat.com\dfs\NCUSERS\JOHNSON_L\MY DOCUMENTS\"/>
    </mc:Choice>
  </mc:AlternateContent>
  <bookViews>
    <workbookView xWindow="936" yWindow="0" windowWidth="25200" windowHeight="11832" tabRatio="756"/>
  </bookViews>
  <sheets>
    <sheet name="Welcome" sheetId="28" r:id="rId1"/>
    <sheet name="README tab" sheetId="29" r:id="rId2"/>
    <sheet name="Indicator 1" sheetId="1" r:id="rId3"/>
    <sheet name="Indicator 1 Bonus" sheetId="25" r:id="rId4"/>
    <sheet name="ind1calc" sheetId="4" state="veryHidden" r:id="rId5"/>
    <sheet name="Indicator 2" sheetId="5" r:id="rId6"/>
    <sheet name="ind2calc" sheetId="6" state="veryHidden" r:id="rId7"/>
    <sheet name="Indicator 3B" sheetId="21" r:id="rId8"/>
    <sheet name="ind3bcalc" sheetId="22" state="veryHidden" r:id="rId9"/>
    <sheet name="Indicator 3C" sheetId="23" r:id="rId10"/>
    <sheet name="ind3ccalc" sheetId="24" state="veryHidden" r:id="rId11"/>
    <sheet name="Indicator 8" sheetId="33" r:id="rId12"/>
    <sheet name="ind8calc" sheetId="34" state="veryHidden" r:id="rId13"/>
    <sheet name="Indicator 13" sheetId="31" r:id="rId14"/>
    <sheet name="ind13calc" sheetId="32" state="veryHidden" r:id="rId15"/>
    <sheet name="Indicator 14" sheetId="11" r:id="rId16"/>
    <sheet name="Indicator 14 Bonus" sheetId="27" r:id="rId17"/>
    <sheet name="ind14calc" sheetId="12" state="veryHidden" r:id="rId18"/>
  </sheets>
  <definedNames>
    <definedName name="dropout_rate">IF(ISERROR(OFFSET(ind2calc!$B$2,0,0,1,COUNT(ind2calc!$B$2:$H$2))),0,OFFSET(ind2calc!$B$2,0,0,1,COUNT(ind2calc!$B$2:$H$2)))</definedName>
    <definedName name="dropout_rate_cat">IF(ISERROR(OFFSET(ind2calc!$B$7,0,0,1,COUNT(ind2calc!$B$7:$H$7))),0,OFFSET(ind2calc!$B$7,0,0,1,COUNT(ind2calc!$B$7:$H$7)))</definedName>
    <definedName name="dropout_rate_cat_name">IF(ISERROR(OFFSET(ind2calc!$B$6,0,0,1,COUNT(ind2calc!$B$7:$H$7))),0,OFFSET(ind2calc!$B$6,0,0,1,COUNT(ind2calc!$B$7:$H$7)))</definedName>
    <definedName name="dropout_rate_cat_target">IF(ISERROR(OFFSET(ind2calc!$B$8,0,0,1,COUNT(ind2calc!$B$8:$H$8))),0,OFFSET(ind2calc!$B$8,0,0,1,COUNT(ind2calc!$B$8:$H$8)))</definedName>
    <definedName name="dropout_rate_cat_x">IF(ISERROR(OFFSET(ind2calc!$B$9,0,0,1,COUNT(ind2calc!$B$9:$H$9))),0,OFFSET(ind2calc!$B$9,0,0,1,COUNT(ind2calc!$B$9:$H$9)))</definedName>
    <definedName name="dropout_rate_target">IF(ISERROR(OFFSET(ind2calc!$B$3,0,0,1,COUNT(ind2calc!$B$3:$H$3))),0,OFFSET(ind2calc!$B$3,0,0,1,COUNT(ind2calc!$B$3:$H$3)))</definedName>
    <definedName name="dropout_rate_x">IF(ISERROR(OFFSET(ind2calc!$B$4,0,0,1,COUNT(ind2calc!$B$4:$H$4))),0,OFFSET(ind2calc!$B$4,0,0,1,COUNT(ind2calc!$B$4:$H$4)))</definedName>
    <definedName name="dropout_rate_years">IF(ISERROR(OFFSET(ind2calc!$B$1,0,0,1,COUNT(ind2calc!$B$1:$H$1))),0,OFFSET(ind2calc!$B$1,0,0,1,COUNT(ind2calc!$B$1:$H$1)))</definedName>
    <definedName name="Goals_rate" localSheetId="14">IF(ISERROR(OFFSET(ind13calc!$B$2,0,0,1,COUNT(ind13calc!$B$2:$H$2))),0,OFFSET(ind13calc!$B$2,0,0,1,COUNT(ind13calc!$B$2:$H$2)))</definedName>
    <definedName name="Goals_rate_x" localSheetId="14">IF(ISERROR(OFFSET(ind13calc!$B$3,0,0,1,COUNT(ind13calc!$B$3:$H$3))),0,OFFSET(ind13calc!$B$3,0,0,1,COUNT(ind13calc!$B$3:$H$3)))</definedName>
    <definedName name="Goals_rate_years" localSheetId="14">IF(ISERROR(OFFSET(ind13calc!$B$1,0,0,1,COUNT(ind13calc!$B$1:$H$1))),0,OFFSET(ind13calc!$B$1,0,0,1,COUNT(ind13calc!$B$1:$H$1)))</definedName>
    <definedName name="Grad_Difference">IF(ISERROR(OFFSET(ind1calc!$B$116,0,0,1,COUNT(ind1calc!$B$116:$H$116))),0,OFFSET(ind1calc!$B$116,0,0,1,COUNT(ind1calc!$B$116:$H$116)))</definedName>
    <definedName name="grad_rate">IF(ISERROR(OFFSET(ind1calc!$B$2,0,0,1,COUNT(ind1calc!$B$2:$H$2))),0,OFFSET(ind1calc!$B$2,0,0,1,COUNT(ind1calc!$B$2:$H$2)))</definedName>
    <definedName name="grad_rate_cat">IF(ISERROR(OFFSET(ind1calc!$B$7,0,0,1,COUNT(ind1calc!$B$7:$H$7))),0,OFFSET(ind1calc!$B$7,0,0,1,COUNT(ind1calc!$B$7:$H$7)))</definedName>
    <definedName name="grad_rate_cat_name">IF(ISERROR(OFFSET(ind1calc!$B$6,0,0,1,COUNT(ind1calc!$B$7:$H$7))),0,OFFSET(ind1calc!$B$6,0,0,1,COUNT(ind1calc!$B$7:$H$7)))</definedName>
    <definedName name="grad_rate_cat_target">IF(ISERROR(OFFSET(ind1calc!$B$8,0,0,1,COUNT(ind1calc!$B$8:$H$8))),0,OFFSET(ind1calc!$B$8,0,0,1,COUNT(ind1calc!$B$8:$H$8)))</definedName>
    <definedName name="grad_rate_cat_target_axis">IF(ISERROR(OFFSET(ind1calc!$B$121,0,0,1,COUNT(ind1calc!$B$121:$H$121))),0,OFFSET(ind1calc!$B$121,0,0,1,COUNT(ind1calc!$B$121:$H$121)))</definedName>
    <definedName name="grad_rate_cat_x">IF(ISERROR(OFFSET(ind1calc!$B$9,0,0,1,COUNT(ind1calc!$B$9:$H$9))),0,OFFSET(ind1calc!$B$9,0,0,1,COUNT(ind1calc!$B$9:$H$9)))</definedName>
    <definedName name="grad_rate_target">IF(ISERROR(OFFSET(ind1calc!$B$3,0,0,1,COUNT(ind1calc!$B$3:$H$3))),0,OFFSET(ind1calc!$B$3,0,0,1,COUNT(ind1calc!$B$3:$H$3)))</definedName>
    <definedName name="grad_rate_x">IF(ISERROR(OFFSET(ind1calc!$B$4,0,0,1,COUNT(ind1calc!$B$4:$H$4))),0,OFFSET(ind1calc!$B$4,0,0,1,COUNT(ind1calc!$B$4:$H$4)))</definedName>
    <definedName name="grad_rate_years">IF(ISERROR(OFFSET(ind1calc!$B$1,0,0,1,COUNT(ind1calc!$B$1:$H$1))),0,OFFSET(ind1calc!$B$1,0,0,1,COUNT(ind1calc!$B$1:$H$1)))</definedName>
    <definedName name="ind14_years">IF(ISERROR(OFFSET(ind14calc!$B$1,0,0,1,COUNT(ind14calc!$B$1:$H$1))),0,OFFSET(ind14calc!$B$1,0,0,1,COUNT(ind14calc!$B$1:$H$1)))</definedName>
    <definedName name="Ind14a_Diff">IF(ISERROR(OFFSET(ind14calc!$B$30,0,0,1,COUNT(ind14calc!$B$30:$H$30))),0,OFFSET(ind14calc!$B$30,0,0,1,COUNT(ind14calc!$B$30:$H$30)))</definedName>
    <definedName name="ind14a_rate">IF(ISERROR(OFFSET(ind14calc!$B$2,0,0,1,COUNT(ind14calc!$B$2:$H$2))),0,OFFSET(ind14calc!$B$2,0,0,1,COUNT(ind14calc!$B$2:$H$2)))</definedName>
    <definedName name="ind14a_target">IF(ISERROR(OFFSET(ind14calc!$B$3,0,0,1,COUNT(ind14calc!$B$3:$H$3))),0,OFFSET(ind14calc!$B$3,0,0,1,COUNT(ind14calc!$B$3:$H$3)))</definedName>
    <definedName name="ind14a_x">IF(ISERROR(OFFSET(ind14calc!$B$4,0,0,1,COUNT(ind14calc!$B$4:$H$4))),0,OFFSET(ind14calc!$B$4,0,0,1,COUNT(ind14calc!$B$4:$H$4)))</definedName>
    <definedName name="ind14b_a">IF(ISERROR(OFFSET(ind14calc!$B$17,0,0,1,COUNT(ind14calc!$B$17:$H$17))),0,OFFSET(ind14calc!$B$17,0,0,1,COUNT(ind14calc!$B$17:$H$17)))</definedName>
    <definedName name="Ind14b_Diff">IF(ISERROR(OFFSET(ind14calc!$B$31,0,0,1,COUNT(ind14calc!$B$31:$H$31))),0,OFFSET(ind14calc!$B$31,0,0,1,COUNT(ind14calc!$B$31:$H$31)))</definedName>
    <definedName name="ind14b_rate">IF(ISERROR(OFFSET(ind14calc!$B$7,0,0,1,COUNT(ind14calc!$B$7:$H$7))),0,OFFSET(ind14calc!$B$7,0,0,1,COUNT(ind14calc!$B$7:$H$7)))</definedName>
    <definedName name="ind14b_target">IF(ISERROR(OFFSET(ind14calc!$B$8,0,0,1,COUNT(ind14calc!$B$8:$H$8))),0,OFFSET(ind14calc!$B$8,0,0,1,COUNT(ind14calc!$B$8:$H$8)))</definedName>
    <definedName name="ind14b_x">IF(ISERROR(OFFSET(ind14calc!$B$9,0,0,1,COUNT(ind14calc!$B$9:$H$9))),0,OFFSET(ind14calc!$B$9,0,0,1,COUNT(ind14calc!$B$9:$H$9)))</definedName>
    <definedName name="ind14c_b">IF(ISERROR(OFFSET(ind14calc!$B$16,0,0,1,COUNT(ind14calc!$B$16:$H$16))),0,OFFSET(ind14calc!$B$16,0,0,1,COUNT(ind14calc!$B$16:$H$16)))</definedName>
    <definedName name="Ind14c_Diff">IF(ISERROR(OFFSET(ind14calc!$B$32,0,0,1,COUNT(ind14calc!$B$32:$H$32))),0,OFFSET(ind14calc!$B$32,0,0,1,COUNT(ind14calc!$B$32:$H$32)))</definedName>
    <definedName name="ind14c_rate">IF(ISERROR(OFFSET(ind14calc!$B$12,0,0,1,COUNT(ind14calc!$B$12:$H$12))),0,OFFSET(ind14calc!$B$12,0,0,1,COUNT(ind14calc!$B$12:$H$12)))</definedName>
    <definedName name="ind14c_target">IF(ISERROR(OFFSET(ind14calc!$B$13,0,0,1,COUNT(ind14calc!$B$13:$H$13))),0,OFFSET(ind14calc!$B$13,0,0,1,COUNT(ind14calc!$B$13:$H$13)))</definedName>
    <definedName name="ind14c_x">IF(ISERROR(OFFSET(ind14calc!$B$14,0,0,1,COUNT(ind14calc!$B$14:$H$14))),0,OFFSET(ind14calc!$B$14,0,0,1,COUNT(ind14calc!$B$14:$H$14)))</definedName>
    <definedName name="ind3b_cat_rate">IF(ISERROR(OFFSET(ind3bcalc!$B$7,0,0,1,COUNT(ind3bcalc!$B$7:$K$7))),0,OFFSET(ind3bcalc!$B$7,0,0,1,COUNT(ind3bcalc!$B$7:$K$7)))</definedName>
    <definedName name="ind3b_cat_target">IF(ISERROR(OFFSET(ind3bcalc!$B$8,0,0,1,COUNT(ind3bcalc!$B$8:$K$8))),0,OFFSET(ind3bcalc!$B$8,0,0,1,COUNT(ind3bcalc!$B$8:$K$8)))</definedName>
    <definedName name="ind3b_cat_x">IF(ISERROR(OFFSET(ind3bcalc!$B$9,0,0,1,COUNT(ind3bcalc!$B$9:$K$9))),0,OFFSET(ind3bcalc!$B$9,0,0,1,COUNT(ind3bcalc!$B$9:$K$9)))</definedName>
    <definedName name="ind3b_cats">IF(ISERROR(OFFSET(ind3bcalc!$B$6,0,0,1,COUNTA(ind3bcalc!$B$6:$E$6))),0,OFFSET(ind3bcalc!$B$6,0,0,1,COUNTA(ind3bcalc!$B$6:$E$6)))</definedName>
    <definedName name="ind3b_rate">IF(ISERROR(OFFSET(ind3bcalc!$B$2,0,0,1,COUNT(ind3bcalc!$B$2:$H$2))),0,OFFSET(ind3bcalc!$B$2,0,0,1,COUNT(ind3bcalc!$B$2:$H$2)))</definedName>
    <definedName name="ind3b_target">IF(ISERROR(OFFSET(ind3bcalc!$B$3,0,0,1,COUNT(ind3bcalc!$B$3:$H$3))),0,OFFSET(ind3bcalc!$B$3,0,0,1,COUNT(ind3bcalc!$B$3:$H$3)))</definedName>
    <definedName name="ind3b_x">IF(ISERROR(OFFSET(ind3bcalc!$B$4,0,0,1,COUNT(ind3bcalc!$B$4:$H$4))),0,OFFSET(ind3bcalc!$B$4,0,0,1,COUNT(ind3bcalc!$B$4:$H$4)))</definedName>
    <definedName name="ind3b_years">IF(ISERROR(OFFSET(ind3bcalc!$B$1,0,0,1,COUNT(ind3bcalc!$B$1:$H$1))),0,OFFSET(ind3bcalc!$B$1,0,0,1,COUNT(ind3bcalc!$B$1:$H$1)))</definedName>
    <definedName name="ind3c_cat_rate">IF(ISERROR(OFFSET(ind3ccalc!$B$7,0,0,1,COUNT(ind3ccalc!$B$7:$K$7))),0,OFFSET(ind3ccalc!$B$7,0,0,1,COUNT(ind3ccalc!$B$7:$K$7)))</definedName>
    <definedName name="ind3c_cat_target">IF(ISERROR(OFFSET(ind3ccalc!$B$8,0,0,1,COUNT(ind3ccalc!$B$8:$K$8))),0,OFFSET(ind3ccalc!$B$8,0,0,1,COUNT(ind3ccalc!$B$8:$K$8)))</definedName>
    <definedName name="ind3c_cat_x">IF(ISERROR(OFFSET(ind3ccalc!$B$9,0,0,1,COUNT(ind3ccalc!$B$9:$K$9))),0,OFFSET(ind3ccalc!$B$9,0,0,1,COUNT(ind3ccalc!$B$9:$K$9)))</definedName>
    <definedName name="ind3c_cats">IF(ISERROR(OFFSET(ind3ccalc!$B$6,0,0,1,COUNTA(ind3ccalc!$B$6:$K$6))),0,OFFSET(ind3ccalc!$B$6,0,0,1,COUNTA(ind3ccalc!$B$6:$K$6)))</definedName>
    <definedName name="ind3c_rate">IF(ISERROR(OFFSET(ind3ccalc!$B$2,0,0,1,COUNT(ind3ccalc!$B$2:$H$2))),0,OFFSET(ind3ccalc!$B$2,0,0,1,COUNT(ind3ccalc!$B$2:$H$2)))</definedName>
    <definedName name="ind3c_target">IF(ISERROR(OFFSET(ind3ccalc!$B$3,0,0,1,COUNT(ind3ccalc!$B$3:$H$3))),0,OFFSET(ind3ccalc!$B$3,0,0,1,COUNT(ind3ccalc!$B$3:$H$3)))</definedName>
    <definedName name="ind3c_x">IF(ISERROR(OFFSET(ind3ccalc!$B$4,0,0,1,COUNT(ind3ccalc!$B$4:$H$4))),0,OFFSET(ind3ccalc!$B$4,0,0,1,COUNT(ind3ccalc!$B$4:$H$4)))</definedName>
    <definedName name="ind3c_years">IF(ISERROR(OFFSET(ind3ccalc!$B$1,0,0,1,COUNT(ind3ccalc!$B$1:$H$1))),0,OFFSET(ind3ccalc!$B$1,0,0,1,COUNT(ind3ccalc!$B$1:$H$1)))</definedName>
    <definedName name="Parent_Involvement" localSheetId="12">IF(ISERROR(OFFSET(ind8calc!$B$2,0,0,1,COUNT(ind8calc!$B$2:$H$2))),0,OFFSET(ind8calc!$B$2,0,0,1,COUNT(ind8calc!$B$2:$H$2)))</definedName>
    <definedName name="Parent_Involvement_Categories">IF(ISERROR(OFFSET(ind8calc!$B$9,0,0,1,COUNT(ind8calc!$B$10:$H$10))),0,OFFSET(ind8calc!$B$9,0,0,1,COUNT(ind8calc!$B$10:$H$10)))</definedName>
    <definedName name="Parent_Involvement_Cats_Rate">IF(ISERROR(OFFSET(ind8calc!$B$10,0,0,1,COUNT(ind8calc!$B$10:$H$10))),0,OFFSET(ind8calc!$B$10,0,0,1,COUNT(ind8calc!$B$10:$H$10)))</definedName>
    <definedName name="Parent_Involvement_Cats_Target">IF(ISERROR(OFFSET(ind8calc!$B$11,0,0,1,COUNT(ind8calc!$B$11:$H$11))),0,OFFSET(ind8calc!$B$11,0,0,1,COUNT(ind8calc!$B$11:$H$11)))</definedName>
    <definedName name="Parent_Involvement_Difference">IF(ISERROR(OFFSET(ind8calc!$B$7,0,0,1,COUNT(ind8calc!$B$7:$H$7))),0,OFFSET(ind8calc!$B$7,0,0,1,COUNT(ind8calc!$B$7:$H$7)))</definedName>
    <definedName name="Parent_Involvement_Target">IF(ISERROR(OFFSET(ind8calc!$B$3,0,0,1,COUNT(ind8calc!$B$3:$H$3))),0,OFFSET(ind8calc!$B$3,0,0,1,COUNT(ind8calc!$B$3:$H$3)))</definedName>
    <definedName name="Parent_Involvement_x" localSheetId="12">IF(ISERROR(OFFSET(ind8calc!$B$4,0,0,1,COUNT(ind8calc!$B$4:$H$4))),0,OFFSET(ind8calc!$B$4,0,0,1,COUNT(ind8calc!$B$4:$H$4)))</definedName>
    <definedName name="Parent_Involvement_years" localSheetId="12">IF(ISERROR(OFFSET(ind8calc!$B$1,0,0,1,COUNT(ind8calc!$B$1:$H$1))),0,OFFSET(ind8calc!$B$1,0,0,1,COUNT(ind8calc!$B$1:$H$1)))</definedName>
    <definedName name="Parent_Likert_Categories">IF(ISERROR(OFFSET(ind8calc!$B$116,0,0,1,COUNT(ind8calc!$B$117:$H$117))),0,OFFSET(ind8calc!$B$116,0,0,1,COUNT(ind8calc!$B$117:$H$117)))</definedName>
    <definedName name="Parent_Likert_Category1">IF(ISERROR(OFFSET(ind8calc!$B$117,0,0,COUNT(ind8calc!$B$117:$B$123),1)),0,OFFSET(ind8calc!$B$117,0,0,COUNT(ind8calc!$B$117:$B$123),1))</definedName>
    <definedName name="Parent_Likert_Category2">IF(ISERROR(OFFSET(ind8calc!$C$117,0,0,COUNT(ind8calc!$C$117:$C$123),1)),0,OFFSET(ind8calc!$C$117,0,0,COUNT(ind8calc!$C$117:$C$123),1))</definedName>
    <definedName name="Parent_Likert_Category3">IF(ISERROR(OFFSET(ind8calc!$D$117,0,0,COUNT(ind8calc!$D$117:$D$123),1)),0,OFFSET(ind8calc!$D$117,0,0,COUNT(ind8calc!$D$117:$D$123),1))</definedName>
    <definedName name="Parent_Likert_Category4">IF(ISERROR(OFFSET(ind8calc!$E$117,0,0,COUNT(ind8calc!$E$117:$E$123),1)),0,OFFSET(ind8calc!$E$117,0,0,COUNT(ind8calc!$E$117:$E$123),1))</definedName>
    <definedName name="Parent_Likert_Category5">IF(ISERROR(OFFSET(ind8calc!$F$117,0,0,COUNT(ind8calc!$F$117:$F$123),1)),0,OFFSET(ind8calc!$F$117,0,0,COUNT(ind8calc!$F$117:$F$123),1))</definedName>
    <definedName name="Parent_Likert_Category6">IF(ISERROR(OFFSET(ind8calc!$G$117,0,0,COUNT(ind8calc!$G$117:$G$123),1)),0,OFFSET(ind8calc!$G$117,0,0,COUNT(ind8calc!$G$117:$G$123),1))</definedName>
    <definedName name="Parent_Likert_Statement1">IF(ISERROR(OFFSET(ind8calc!$B$117,0,0,1,COUNT(ind8calc!$B$117:$H$117))),0,OFFSET(ind8calc!$B$117,0,0,1,COUNT(ind8calc!$B$117:$H$117)))</definedName>
    <definedName name="Parent_Likert_Statement2">IF(ISERROR(OFFSET(ind8calc!$B$118,0,0,1,COUNT(ind8calc!$B$118:$H$118))),0,OFFSET(ind8calc!$B$118,0,0,1,COUNT(ind8calc!$B$118:$H$118)))</definedName>
    <definedName name="Parent_Likert_Statement3">IF(ISERROR(OFFSET(ind8calc!$B$119,0,0,1,COUNT(ind8calc!$B$119:$H$119))),0,OFFSET(ind8calc!$B$119,0,0,1,COUNT(ind8calc!$B$119:$H$119)))</definedName>
    <definedName name="Parent_Likert_Statement4">IF(ISERROR(OFFSET(ind8calc!$B$120,0,0,1,COUNT(ind8calc!$B$120:$H$120))),0,OFFSET(ind8calc!$B$120,0,0,1,COUNT(ind8calc!$B$120:$H$120)))</definedName>
    <definedName name="Parent_Likert_Statement5">IF(ISERROR(OFFSET(ind8calc!$B$121,0,0,1,COUNT(ind8calc!$B$121:$H$121))),0,OFFSET(ind8calc!$B$121,0,0,1,COUNT(ind8calc!$B$121:$H$121)))</definedName>
    <definedName name="Parent_Likert_Statement6">IF(ISERROR(OFFSET(ind8calc!$B$122,0,0,1,COUNT(ind8calc!$B$122:$H$122))),0,OFFSET(ind8calc!$B$122,0,0,1,COUNT(ind8calc!$B$122:$H$122)))</definedName>
    <definedName name="Parent_Likert_Statement7">IF(ISERROR(OFFSET(ind8calc!$B$123,0,0,1,COUNT(ind8calc!$B$123:$H$123))),0,OFFSET(ind8calc!$B$123,0,0,1,COUNT(ind8calc!$B$123:$H$123)))</definedName>
    <definedName name="Parent_Likert_Statements">IF(ISERROR(OFFSET(ind8calc!$A$117,0,0,COUNT(ind8calc!$B$117:$B$123))),1,OFFSET(ind8calc!$A$117,0,0,COUNT(ind8calc!$B$117:$B$123),1))</definedName>
    <definedName name="Proficiency_Difference">IF(ISERROR(OFFSET(ind3ccalc!$B$117,0,0,1,COUNT(ind3ccalc!$B$117:$H$117))),0,OFFSET(ind3ccalc!$B$117,0,0,1,COUNT(ind3ccalc!$B$117:$H$117)))</definedName>
    <definedName name="Testing_Diff_cats">IF(ISERROR(OFFSET(ind3bcalc!$B$16,0,0,1,COUNT(ind3bcalc!$B$16:$E$16))),0,OFFSET(ind3bcalc!$B$16,0,0,1,COUNT(ind3bcalc!$B$16:$E$16)))</definedName>
    <definedName name="Testing_Difference">IF(ISERROR(OFFSET(ind3bcalc!$B$13,0,0,1,COUNT(ind3bcalc!$B$13:$H$13))),0,OFFSET(ind3bcalc!$B$13,0,0,1,COUNT(ind3bcalc!$B$13:$H$13)))</definedName>
  </definedNames>
  <calcPr calcId="162913" calcMode="manual"/>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3" i="34" l="1"/>
  <c r="F123" i="34"/>
  <c r="E123" i="34"/>
  <c r="D123" i="34"/>
  <c r="C123" i="34"/>
  <c r="B123" i="34"/>
  <c r="A123" i="34"/>
  <c r="G122" i="34"/>
  <c r="F122" i="34"/>
  <c r="E122" i="34"/>
  <c r="D122" i="34"/>
  <c r="C122" i="34"/>
  <c r="B122" i="34"/>
  <c r="A122" i="34"/>
  <c r="G121" i="34"/>
  <c r="F121" i="34"/>
  <c r="E121" i="34"/>
  <c r="D121" i="34"/>
  <c r="C121" i="34"/>
  <c r="B121" i="34"/>
  <c r="A121" i="34"/>
  <c r="G120" i="34"/>
  <c r="F120" i="34"/>
  <c r="E120" i="34"/>
  <c r="D120" i="34"/>
  <c r="C120" i="34"/>
  <c r="B120" i="34"/>
  <c r="A120" i="34"/>
  <c r="G119" i="34"/>
  <c r="F119" i="34"/>
  <c r="E119" i="34"/>
  <c r="D119" i="34"/>
  <c r="C119" i="34"/>
  <c r="B119" i="34"/>
  <c r="A119" i="34"/>
  <c r="G118" i="34"/>
  <c r="F118" i="34"/>
  <c r="E118" i="34"/>
  <c r="D118" i="34"/>
  <c r="C118" i="34"/>
  <c r="B118" i="34"/>
  <c r="A118" i="34"/>
  <c r="G117" i="34"/>
  <c r="F117" i="34"/>
  <c r="E117" i="34"/>
  <c r="D117" i="34"/>
  <c r="C117" i="34"/>
  <c r="B117" i="34"/>
  <c r="A117" i="34"/>
  <c r="G116" i="34"/>
  <c r="F116" i="34"/>
  <c r="E116" i="34"/>
  <c r="D116" i="34"/>
  <c r="C116" i="34"/>
  <c r="B116" i="34"/>
  <c r="B13" i="34"/>
  <c r="F112" i="34" s="1"/>
  <c r="H11" i="34"/>
  <c r="G11" i="34"/>
  <c r="F11" i="34"/>
  <c r="E11" i="34"/>
  <c r="D11" i="34"/>
  <c r="C11" i="34"/>
  <c r="B11" i="34"/>
  <c r="H9" i="34"/>
  <c r="G9" i="34"/>
  <c r="F9" i="34"/>
  <c r="E9" i="34"/>
  <c r="D9" i="34"/>
  <c r="C9" i="34"/>
  <c r="B9" i="34"/>
  <c r="E6" i="34"/>
  <c r="C6" i="34"/>
  <c r="H3" i="34"/>
  <c r="G3" i="34"/>
  <c r="F3" i="34"/>
  <c r="E3" i="34"/>
  <c r="D3" i="34"/>
  <c r="C3" i="34"/>
  <c r="B3" i="34"/>
  <c r="C2" i="34"/>
  <c r="C7" i="34" s="1"/>
  <c r="H1" i="34"/>
  <c r="H6" i="34" s="1"/>
  <c r="G1" i="34"/>
  <c r="G6" i="34" s="1"/>
  <c r="F1" i="34"/>
  <c r="F6" i="34" s="1"/>
  <c r="E1" i="34"/>
  <c r="D1" i="34"/>
  <c r="D6" i="34" s="1"/>
  <c r="C1" i="34"/>
  <c r="B1" i="34"/>
  <c r="B6" i="34" s="1"/>
  <c r="H107" i="33"/>
  <c r="H106" i="33"/>
  <c r="H105" i="33"/>
  <c r="H104" i="33"/>
  <c r="H103" i="33"/>
  <c r="H102" i="33"/>
  <c r="H101" i="33"/>
  <c r="H44" i="33"/>
  <c r="H10" i="34" s="1"/>
  <c r="G44" i="33"/>
  <c r="G10" i="34" s="1"/>
  <c r="F44" i="33"/>
  <c r="F10" i="34" s="1"/>
  <c r="E44" i="33"/>
  <c r="E10" i="34" s="1"/>
  <c r="D44" i="33"/>
  <c r="D10" i="34" s="1"/>
  <c r="C44" i="33"/>
  <c r="C10" i="34" s="1"/>
  <c r="B44" i="33"/>
  <c r="B10" i="34" s="1"/>
  <c r="H11" i="33"/>
  <c r="H2" i="34" s="1"/>
  <c r="H7" i="34" s="1"/>
  <c r="G11" i="33"/>
  <c r="G2" i="34" s="1"/>
  <c r="G7" i="34" s="1"/>
  <c r="F11" i="33"/>
  <c r="F2" i="34" s="1"/>
  <c r="F7" i="34" s="1"/>
  <c r="E11" i="33"/>
  <c r="E2" i="34" s="1"/>
  <c r="E7" i="34" s="1"/>
  <c r="D11" i="33"/>
  <c r="D2" i="34" s="1"/>
  <c r="D7" i="34" s="1"/>
  <c r="C11" i="33"/>
  <c r="B11" i="33"/>
  <c r="B2" i="34" s="1"/>
  <c r="B7" i="34" s="1"/>
  <c r="F37" i="34" l="1"/>
  <c r="F101" i="34"/>
  <c r="F17" i="34"/>
  <c r="F25" i="34"/>
  <c r="F33" i="34"/>
  <c r="F41" i="34"/>
  <c r="F49" i="34"/>
  <c r="F57" i="34"/>
  <c r="F65" i="34"/>
  <c r="F73" i="34"/>
  <c r="F81" i="34"/>
  <c r="F89" i="34"/>
  <c r="F97" i="34"/>
  <c r="F105" i="34"/>
  <c r="F113" i="34"/>
  <c r="F29" i="34"/>
  <c r="F18" i="34"/>
  <c r="F26" i="34"/>
  <c r="F34" i="34"/>
  <c r="F42" i="34"/>
  <c r="F50" i="34"/>
  <c r="F58" i="34"/>
  <c r="F66" i="34"/>
  <c r="F74" i="34"/>
  <c r="F82" i="34"/>
  <c r="F90" i="34"/>
  <c r="F98" i="34"/>
  <c r="F106" i="34"/>
  <c r="F85" i="34"/>
  <c r="F19" i="34"/>
  <c r="F27" i="34"/>
  <c r="F35" i="34"/>
  <c r="F43" i="34"/>
  <c r="F51" i="34"/>
  <c r="F59" i="34"/>
  <c r="F67" i="34"/>
  <c r="F75" i="34"/>
  <c r="F83" i="34"/>
  <c r="F91" i="34"/>
  <c r="F99" i="34"/>
  <c r="F107" i="34"/>
  <c r="F69" i="34"/>
  <c r="F20" i="34"/>
  <c r="F28" i="34"/>
  <c r="F36" i="34"/>
  <c r="F44" i="34"/>
  <c r="F52" i="34"/>
  <c r="F60" i="34"/>
  <c r="F68" i="34"/>
  <c r="F76" i="34"/>
  <c r="F84" i="34"/>
  <c r="F92" i="34"/>
  <c r="F100" i="34"/>
  <c r="F108" i="34"/>
  <c r="F53" i="34"/>
  <c r="F14" i="34"/>
  <c r="F22" i="34"/>
  <c r="F30" i="34"/>
  <c r="F38" i="34"/>
  <c r="F46" i="34"/>
  <c r="F54" i="34"/>
  <c r="F62" i="34"/>
  <c r="F70" i="34"/>
  <c r="F78" i="34"/>
  <c r="F86" i="34"/>
  <c r="F94" i="34"/>
  <c r="F102" i="34"/>
  <c r="F110" i="34"/>
  <c r="F21" i="34"/>
  <c r="F61" i="34"/>
  <c r="F93" i="34"/>
  <c r="F15" i="34"/>
  <c r="F23" i="34"/>
  <c r="F31" i="34"/>
  <c r="F39" i="34"/>
  <c r="F47" i="34"/>
  <c r="F55" i="34"/>
  <c r="F63" i="34"/>
  <c r="F71" i="34"/>
  <c r="F79" i="34"/>
  <c r="F87" i="34"/>
  <c r="F95" i="34"/>
  <c r="F103" i="34"/>
  <c r="F111" i="34"/>
  <c r="F45" i="34"/>
  <c r="F77" i="34"/>
  <c r="F109" i="34"/>
  <c r="F16" i="34"/>
  <c r="F24" i="34"/>
  <c r="F32" i="34"/>
  <c r="F40" i="34"/>
  <c r="F48" i="34"/>
  <c r="F56" i="34"/>
  <c r="F64" i="34"/>
  <c r="F72" i="34"/>
  <c r="F80" i="34"/>
  <c r="F88" i="34"/>
  <c r="F96" i="34"/>
  <c r="F104" i="34"/>
  <c r="B11" i="31" l="1"/>
  <c r="B2" i="32"/>
  <c r="C11" i="31"/>
  <c r="C2" i="32"/>
  <c r="D11" i="31"/>
  <c r="D2" i="32"/>
  <c r="E11" i="31"/>
  <c r="E2" i="32"/>
  <c r="F11" i="31"/>
  <c r="F2" i="32"/>
  <c r="G11" i="31"/>
  <c r="G2" i="32"/>
  <c r="H11" i="31"/>
  <c r="H2" i="32"/>
  <c r="B1" i="32"/>
  <c r="C1" i="32"/>
  <c r="D1" i="32"/>
  <c r="E1" i="32"/>
  <c r="F1" i="32"/>
  <c r="G1" i="32"/>
  <c r="H1" i="32"/>
  <c r="B7" i="32"/>
  <c r="D7" i="32"/>
  <c r="H20" i="11"/>
  <c r="G20" i="11"/>
  <c r="F20" i="11"/>
  <c r="E20" i="11"/>
  <c r="D20" i="11"/>
  <c r="C20" i="11"/>
  <c r="H19" i="11"/>
  <c r="G19" i="11"/>
  <c r="F19" i="11"/>
  <c r="E19" i="11"/>
  <c r="D19" i="11"/>
  <c r="C19" i="11"/>
  <c r="B19" i="11"/>
  <c r="B20" i="11"/>
  <c r="H14" i="11"/>
  <c r="G14" i="11"/>
  <c r="F14" i="11"/>
  <c r="E14" i="11"/>
  <c r="C14" i="11"/>
  <c r="D14" i="11"/>
  <c r="B14" i="11"/>
  <c r="H13" i="11"/>
  <c r="G13" i="11"/>
  <c r="F13" i="11"/>
  <c r="E13" i="11"/>
  <c r="D13" i="11"/>
  <c r="C13" i="11"/>
  <c r="B13" i="11"/>
  <c r="E41" i="21"/>
  <c r="E7" i="22"/>
  <c r="E8" i="22"/>
  <c r="E16" i="22"/>
  <c r="E15" i="22"/>
  <c r="C6" i="27"/>
  <c r="D15" i="22"/>
  <c r="C15" i="22"/>
  <c r="B15" i="22"/>
  <c r="B16" i="11"/>
  <c r="C16" i="11"/>
  <c r="D16" i="11"/>
  <c r="E16" i="11"/>
  <c r="F16" i="11"/>
  <c r="G16" i="11"/>
  <c r="G7" i="12"/>
  <c r="H16" i="11"/>
  <c r="H7" i="12"/>
  <c r="B13" i="4"/>
  <c r="F57" i="4"/>
  <c r="C8" i="27"/>
  <c r="C7" i="27"/>
  <c r="T33" i="12"/>
  <c r="S33" i="12"/>
  <c r="R33" i="12"/>
  <c r="Q33" i="12"/>
  <c r="P33" i="12"/>
  <c r="O33" i="12"/>
  <c r="N33" i="12"/>
  <c r="M33" i="12"/>
  <c r="L33" i="12"/>
  <c r="K33" i="12"/>
  <c r="T32" i="12"/>
  <c r="S32" i="12"/>
  <c r="R32" i="12"/>
  <c r="Q32" i="12"/>
  <c r="P32" i="12"/>
  <c r="O32" i="12"/>
  <c r="N32" i="12"/>
  <c r="M32" i="12"/>
  <c r="L32" i="12"/>
  <c r="K32" i="12"/>
  <c r="T31" i="12"/>
  <c r="S31" i="12"/>
  <c r="R31" i="12"/>
  <c r="Q31" i="12"/>
  <c r="P31" i="12"/>
  <c r="O31" i="12"/>
  <c r="N31" i="12"/>
  <c r="M31" i="12"/>
  <c r="L31" i="12"/>
  <c r="K31" i="12"/>
  <c r="T30" i="12"/>
  <c r="S30" i="12"/>
  <c r="R30" i="12"/>
  <c r="Q30" i="12"/>
  <c r="P30" i="12"/>
  <c r="O30" i="12"/>
  <c r="N30" i="12"/>
  <c r="M30" i="12"/>
  <c r="L30" i="12"/>
  <c r="K30" i="12"/>
  <c r="T29" i="12"/>
  <c r="S29" i="12"/>
  <c r="R29" i="12"/>
  <c r="Q29" i="12"/>
  <c r="P29" i="12"/>
  <c r="O29" i="12"/>
  <c r="N29" i="12"/>
  <c r="M29" i="12"/>
  <c r="L29" i="12"/>
  <c r="K29" i="12"/>
  <c r="T28" i="12"/>
  <c r="S28" i="12"/>
  <c r="R28" i="12"/>
  <c r="Q28" i="12"/>
  <c r="P28" i="12"/>
  <c r="O28" i="12"/>
  <c r="N28" i="12"/>
  <c r="M28" i="12"/>
  <c r="L28" i="12"/>
  <c r="K28" i="12"/>
  <c r="T27" i="12"/>
  <c r="S27" i="12"/>
  <c r="R27" i="12"/>
  <c r="Q27" i="12"/>
  <c r="P27" i="12"/>
  <c r="O27" i="12"/>
  <c r="N27" i="12"/>
  <c r="M27" i="12"/>
  <c r="L27" i="12"/>
  <c r="K27" i="12"/>
  <c r="T26" i="12"/>
  <c r="S26" i="12"/>
  <c r="R26" i="12"/>
  <c r="Q26" i="12"/>
  <c r="P26" i="12"/>
  <c r="O26" i="12"/>
  <c r="N26" i="12"/>
  <c r="M26" i="12"/>
  <c r="L26" i="12"/>
  <c r="K26" i="12"/>
  <c r="T25" i="12"/>
  <c r="S25" i="12"/>
  <c r="R25" i="12"/>
  <c r="Q25" i="12"/>
  <c r="P25" i="12"/>
  <c r="O25" i="12"/>
  <c r="N25" i="12"/>
  <c r="M25" i="12"/>
  <c r="L25" i="12"/>
  <c r="K25" i="12"/>
  <c r="T24" i="12"/>
  <c r="S24" i="12"/>
  <c r="R24" i="12"/>
  <c r="Q24" i="12"/>
  <c r="P24" i="12"/>
  <c r="O24" i="12"/>
  <c r="N24" i="12"/>
  <c r="M24" i="12"/>
  <c r="L24" i="12"/>
  <c r="K24" i="12"/>
  <c r="E8" i="24"/>
  <c r="D8" i="24"/>
  <c r="C8" i="24"/>
  <c r="B8" i="24"/>
  <c r="E6" i="24"/>
  <c r="D6" i="24"/>
  <c r="D119" i="24"/>
  <c r="C6" i="24"/>
  <c r="C119" i="24"/>
  <c r="B6" i="24"/>
  <c r="B119" i="24"/>
  <c r="E39" i="23"/>
  <c r="E7" i="24"/>
  <c r="D39" i="23"/>
  <c r="D7" i="24"/>
  <c r="D120" i="24"/>
  <c r="D121" i="24"/>
  <c r="C39" i="23"/>
  <c r="C7" i="24"/>
  <c r="C120" i="24"/>
  <c r="C121" i="24"/>
  <c r="B39" i="23"/>
  <c r="B7" i="24"/>
  <c r="B120" i="24"/>
  <c r="B121" i="24"/>
  <c r="D8" i="22"/>
  <c r="C8" i="22"/>
  <c r="B8" i="22"/>
  <c r="E6" i="22"/>
  <c r="D6" i="22"/>
  <c r="C6" i="22"/>
  <c r="B6" i="22"/>
  <c r="D41" i="21"/>
  <c r="D7" i="22"/>
  <c r="D16" i="22"/>
  <c r="C41" i="21"/>
  <c r="C7" i="22"/>
  <c r="C16" i="22"/>
  <c r="B41" i="21"/>
  <c r="B7" i="22"/>
  <c r="B16" i="22"/>
  <c r="B10" i="1"/>
  <c r="B2" i="4"/>
  <c r="B3" i="4"/>
  <c r="B116" i="4"/>
  <c r="C10" i="1"/>
  <c r="C2" i="4"/>
  <c r="C3" i="4"/>
  <c r="C116" i="4"/>
  <c r="D10" i="1"/>
  <c r="E10" i="1"/>
  <c r="F10" i="1"/>
  <c r="G10" i="1"/>
  <c r="H10" i="1"/>
  <c r="H2" i="4"/>
  <c r="F10" i="23"/>
  <c r="F2" i="24"/>
  <c r="F3" i="24"/>
  <c r="F117" i="24"/>
  <c r="E10" i="23"/>
  <c r="E2" i="24"/>
  <c r="E3" i="24"/>
  <c r="E117" i="24"/>
  <c r="D10" i="23"/>
  <c r="D2" i="24"/>
  <c r="D3" i="24"/>
  <c r="D117" i="24"/>
  <c r="C10" i="23"/>
  <c r="C2" i="24"/>
  <c r="C3" i="24"/>
  <c r="C117" i="24"/>
  <c r="H3" i="24"/>
  <c r="G3" i="24"/>
  <c r="B3" i="24"/>
  <c r="H1" i="24"/>
  <c r="H116" i="24"/>
  <c r="G1" i="24"/>
  <c r="G116" i="24"/>
  <c r="F1" i="24"/>
  <c r="F116" i="24"/>
  <c r="E1" i="24"/>
  <c r="E116" i="24"/>
  <c r="D1" i="24"/>
  <c r="D116" i="24"/>
  <c r="C1" i="24"/>
  <c r="C116" i="24"/>
  <c r="B1" i="24"/>
  <c r="B116" i="24"/>
  <c r="F11" i="21"/>
  <c r="F2" i="22"/>
  <c r="F3" i="22"/>
  <c r="F13" i="22"/>
  <c r="E11" i="21"/>
  <c r="E2" i="22"/>
  <c r="E3" i="22"/>
  <c r="E13" i="22"/>
  <c r="D11" i="21"/>
  <c r="D2" i="22"/>
  <c r="D3" i="22"/>
  <c r="D13" i="22"/>
  <c r="C11" i="21"/>
  <c r="C2" i="22"/>
  <c r="C3" i="22"/>
  <c r="C13" i="22"/>
  <c r="H3" i="22"/>
  <c r="G3" i="22"/>
  <c r="B3" i="22"/>
  <c r="H1" i="22"/>
  <c r="H12" i="22"/>
  <c r="G1" i="22"/>
  <c r="G12" i="22"/>
  <c r="F1" i="22"/>
  <c r="F12" i="22"/>
  <c r="E1" i="22"/>
  <c r="E12" i="22"/>
  <c r="D1" i="22"/>
  <c r="D12" i="22"/>
  <c r="C1" i="22"/>
  <c r="C12" i="22"/>
  <c r="B1" i="22"/>
  <c r="B12" i="22"/>
  <c r="G10" i="23"/>
  <c r="G2" i="24"/>
  <c r="G117" i="24"/>
  <c r="H10" i="23"/>
  <c r="H2" i="24"/>
  <c r="H117" i="24"/>
  <c r="B10" i="23"/>
  <c r="B2" i="24"/>
  <c r="G11" i="21"/>
  <c r="G2" i="22"/>
  <c r="G13" i="22"/>
  <c r="H11" i="21"/>
  <c r="H2" i="22"/>
  <c r="H13" i="22"/>
  <c r="B11" i="21"/>
  <c r="B2" i="22"/>
  <c r="B13" i="22"/>
  <c r="H13" i="12"/>
  <c r="G13" i="12"/>
  <c r="E13" i="12"/>
  <c r="C22" i="12"/>
  <c r="F13" i="12"/>
  <c r="D13" i="12"/>
  <c r="C13" i="12"/>
  <c r="B13" i="12"/>
  <c r="H11" i="12"/>
  <c r="G11" i="12"/>
  <c r="F11" i="12"/>
  <c r="E11" i="12"/>
  <c r="D11" i="12"/>
  <c r="C11" i="12"/>
  <c r="B11" i="12"/>
  <c r="H8" i="12"/>
  <c r="G8" i="12"/>
  <c r="E8" i="12"/>
  <c r="C21" i="12"/>
  <c r="F8" i="12"/>
  <c r="F7" i="12"/>
  <c r="F31" i="12"/>
  <c r="D8" i="12"/>
  <c r="C8" i="12"/>
  <c r="B8" i="12"/>
  <c r="H6" i="12"/>
  <c r="G6" i="12"/>
  <c r="F6" i="12"/>
  <c r="E6" i="12"/>
  <c r="D6" i="12"/>
  <c r="C6" i="12"/>
  <c r="B6" i="12"/>
  <c r="H1" i="12"/>
  <c r="H50" i="11"/>
  <c r="G1" i="12"/>
  <c r="G29" i="12"/>
  <c r="F1" i="12"/>
  <c r="E1" i="12"/>
  <c r="E29" i="12"/>
  <c r="D1" i="12"/>
  <c r="C1" i="12"/>
  <c r="B1" i="12"/>
  <c r="B29" i="12"/>
  <c r="H3" i="12"/>
  <c r="G3" i="12"/>
  <c r="F3" i="12"/>
  <c r="E3" i="12"/>
  <c r="C20" i="12"/>
  <c r="D3" i="12"/>
  <c r="C3" i="12"/>
  <c r="B3" i="12"/>
  <c r="H8" i="6"/>
  <c r="G8" i="6"/>
  <c r="F8" i="6"/>
  <c r="E8" i="6"/>
  <c r="D8" i="6"/>
  <c r="C8" i="6"/>
  <c r="B8" i="6"/>
  <c r="H6" i="6"/>
  <c r="G6" i="6"/>
  <c r="F6" i="6"/>
  <c r="E6" i="6"/>
  <c r="D6" i="6"/>
  <c r="C6" i="6"/>
  <c r="B6" i="6"/>
  <c r="H3" i="6"/>
  <c r="G3" i="6"/>
  <c r="F3" i="6"/>
  <c r="E3" i="6"/>
  <c r="D3" i="6"/>
  <c r="C3" i="6"/>
  <c r="B3" i="6"/>
  <c r="H1" i="6"/>
  <c r="G1" i="6"/>
  <c r="F1" i="6"/>
  <c r="E1" i="6"/>
  <c r="D1" i="6"/>
  <c r="C1" i="6"/>
  <c r="B1" i="6"/>
  <c r="H54" i="5"/>
  <c r="H7" i="6"/>
  <c r="G54" i="5"/>
  <c r="G7" i="6"/>
  <c r="F54" i="5"/>
  <c r="F7" i="6"/>
  <c r="E54" i="5"/>
  <c r="E7" i="6"/>
  <c r="D54" i="5"/>
  <c r="D7" i="6"/>
  <c r="C54" i="5"/>
  <c r="C7" i="6"/>
  <c r="B54" i="5"/>
  <c r="B7" i="6"/>
  <c r="H11" i="5"/>
  <c r="H2" i="6"/>
  <c r="G11" i="5"/>
  <c r="G2" i="6"/>
  <c r="F11" i="5"/>
  <c r="F2" i="6"/>
  <c r="E11" i="5"/>
  <c r="E2" i="6"/>
  <c r="D11" i="5"/>
  <c r="D2" i="6"/>
  <c r="C11" i="5"/>
  <c r="C2" i="6"/>
  <c r="B11" i="5"/>
  <c r="B2" i="6"/>
  <c r="G50" i="11"/>
  <c r="D29" i="12"/>
  <c r="D50" i="11"/>
  <c r="C29" i="12"/>
  <c r="C50" i="11"/>
  <c r="B50" i="11"/>
  <c r="F29" i="12"/>
  <c r="F50" i="11"/>
  <c r="H29" i="12"/>
  <c r="D10" i="11"/>
  <c r="D2" i="12"/>
  <c r="D51" i="11"/>
  <c r="E10" i="11"/>
  <c r="E2" i="12"/>
  <c r="F10" i="11"/>
  <c r="F2" i="12"/>
  <c r="G10" i="11"/>
  <c r="G2" i="12"/>
  <c r="C10" i="11"/>
  <c r="C2" i="12"/>
  <c r="F22" i="11"/>
  <c r="F12" i="12"/>
  <c r="F53" i="11"/>
  <c r="C22" i="11"/>
  <c r="C12" i="12"/>
  <c r="H10" i="11"/>
  <c r="H2" i="12"/>
  <c r="B10" i="11"/>
  <c r="B2" i="12"/>
  <c r="H8" i="4"/>
  <c r="H120" i="4"/>
  <c r="G8" i="4"/>
  <c r="G120" i="4"/>
  <c r="F8" i="4"/>
  <c r="F120" i="4"/>
  <c r="E8" i="4"/>
  <c r="E120" i="4"/>
  <c r="D8" i="4"/>
  <c r="D120" i="4"/>
  <c r="C8" i="4"/>
  <c r="C120" i="4"/>
  <c r="B8" i="4"/>
  <c r="B120" i="4"/>
  <c r="H6" i="4"/>
  <c r="G6" i="4"/>
  <c r="G119" i="4"/>
  <c r="F6" i="4"/>
  <c r="F119" i="4"/>
  <c r="E6" i="4"/>
  <c r="E119" i="4"/>
  <c r="D6" i="4"/>
  <c r="D119" i="4"/>
  <c r="C6" i="4"/>
  <c r="B6" i="4"/>
  <c r="E39" i="1"/>
  <c r="E7" i="4"/>
  <c r="F39" i="1"/>
  <c r="F7" i="4"/>
  <c r="G39" i="1"/>
  <c r="G7" i="4"/>
  <c r="H39" i="1"/>
  <c r="H7" i="4"/>
  <c r="D39" i="1"/>
  <c r="D7" i="4"/>
  <c r="H3" i="4"/>
  <c r="G3" i="4"/>
  <c r="F3" i="4"/>
  <c r="E3" i="4"/>
  <c r="D3" i="4"/>
  <c r="H1" i="4"/>
  <c r="H115" i="4"/>
  <c r="G1" i="4"/>
  <c r="G115" i="4"/>
  <c r="F1" i="4"/>
  <c r="F115" i="4"/>
  <c r="E1" i="4"/>
  <c r="E115" i="4"/>
  <c r="D1" i="4"/>
  <c r="D115" i="4"/>
  <c r="C1" i="4"/>
  <c r="C115" i="4"/>
  <c r="B1" i="4"/>
  <c r="B115" i="4"/>
  <c r="D2" i="4"/>
  <c r="D116" i="4"/>
  <c r="B121" i="4"/>
  <c r="B119" i="4"/>
  <c r="C119" i="4"/>
  <c r="C121" i="4"/>
  <c r="D121" i="4"/>
  <c r="B51" i="11"/>
  <c r="F121" i="4"/>
  <c r="F32" i="12"/>
  <c r="H119" i="4"/>
  <c r="H121" i="4"/>
  <c r="F52" i="11"/>
  <c r="E7" i="12"/>
  <c r="E52" i="11"/>
  <c r="H22" i="11"/>
  <c r="H12" i="12"/>
  <c r="H53" i="11"/>
  <c r="G22" i="11"/>
  <c r="G12" i="12"/>
  <c r="D22" i="11"/>
  <c r="D12" i="12"/>
  <c r="D53" i="11"/>
  <c r="B22" i="11"/>
  <c r="B12" i="12"/>
  <c r="E22" i="11"/>
  <c r="E12" i="12"/>
  <c r="E16" i="12"/>
  <c r="E53" i="11"/>
  <c r="B7" i="12"/>
  <c r="B52" i="11"/>
  <c r="E2" i="4"/>
  <c r="E116" i="4"/>
  <c r="F2" i="4"/>
  <c r="F116" i="4"/>
  <c r="C39" i="1"/>
  <c r="C7" i="4"/>
  <c r="B39" i="1"/>
  <c r="B7" i="4"/>
  <c r="G2" i="4"/>
  <c r="G116" i="4"/>
  <c r="E32" i="12"/>
  <c r="F16" i="12"/>
  <c r="E31" i="12"/>
  <c r="D7" i="12"/>
  <c r="D52" i="11"/>
  <c r="C7" i="12"/>
  <c r="C52" i="11"/>
  <c r="C31" i="12"/>
  <c r="F25" i="4"/>
  <c r="F101" i="4"/>
  <c r="F45" i="4"/>
  <c r="F53" i="4"/>
  <c r="F30" i="4"/>
  <c r="F49" i="4"/>
  <c r="F85" i="4"/>
  <c r="F46" i="4"/>
  <c r="F110" i="4"/>
  <c r="F27" i="4"/>
  <c r="F43" i="4"/>
  <c r="F59" i="4"/>
  <c r="F75" i="4"/>
  <c r="F40" i="4"/>
  <c r="F56" i="4"/>
  <c r="F72" i="4"/>
  <c r="F88" i="4"/>
  <c r="F104" i="4"/>
  <c r="F69" i="4"/>
  <c r="F89" i="4"/>
  <c r="F105" i="4"/>
  <c r="F18" i="4"/>
  <c r="F34" i="4"/>
  <c r="F98" i="4"/>
  <c r="F15" i="4"/>
  <c r="F31" i="4"/>
  <c r="F47" i="4"/>
  <c r="F63" i="4"/>
  <c r="F28" i="4"/>
  <c r="F44" i="4"/>
  <c r="F60" i="4"/>
  <c r="F76" i="4"/>
  <c r="F92" i="4"/>
  <c r="F54" i="4"/>
  <c r="F86" i="4"/>
  <c r="F102" i="4"/>
  <c r="F35" i="4"/>
  <c r="F51" i="4"/>
  <c r="F16" i="4"/>
  <c r="F32" i="4"/>
  <c r="F48" i="4"/>
  <c r="F64" i="4"/>
  <c r="F80" i="4"/>
  <c r="F96" i="4"/>
  <c r="F93" i="4"/>
  <c r="F109" i="4"/>
  <c r="F38" i="4"/>
  <c r="F70" i="4"/>
  <c r="F19" i="4"/>
  <c r="F29" i="4"/>
  <c r="F37" i="4"/>
  <c r="F81" i="4"/>
  <c r="F97" i="4"/>
  <c r="F113" i="4"/>
  <c r="F26" i="4"/>
  <c r="F42" i="4"/>
  <c r="F90" i="4"/>
  <c r="F106" i="4"/>
  <c r="F23" i="4"/>
  <c r="F39" i="4"/>
  <c r="F55" i="4"/>
  <c r="F71" i="4"/>
  <c r="F20" i="4"/>
  <c r="F36" i="4"/>
  <c r="F52" i="4"/>
  <c r="F68" i="4"/>
  <c r="F84" i="4"/>
  <c r="B117" i="24"/>
  <c r="B13" i="24"/>
  <c r="G17" i="12"/>
  <c r="G52" i="11"/>
  <c r="B21" i="12"/>
  <c r="G31" i="12"/>
  <c r="E30" i="12"/>
  <c r="E17" i="12"/>
  <c r="E51" i="11"/>
  <c r="C53" i="11"/>
  <c r="C32" i="12"/>
  <c r="C16" i="12"/>
  <c r="F21" i="12"/>
  <c r="H30" i="12"/>
  <c r="H51" i="11"/>
  <c r="B123" i="4"/>
  <c r="B124" i="4"/>
  <c r="H116" i="4"/>
  <c r="B32" i="12"/>
  <c r="B53" i="11"/>
  <c r="B16" i="12"/>
  <c r="G16" i="12"/>
  <c r="B22" i="12"/>
  <c r="F22" i="12"/>
  <c r="G53" i="11"/>
  <c r="G32" i="12"/>
  <c r="C17" i="12"/>
  <c r="C51" i="11"/>
  <c r="C30" i="12"/>
  <c r="F17" i="12"/>
  <c r="F30" i="12"/>
  <c r="F51" i="11"/>
  <c r="B20" i="12"/>
  <c r="G51" i="11"/>
  <c r="G30" i="12"/>
  <c r="H16" i="12"/>
  <c r="H17" i="12"/>
  <c r="H31" i="12"/>
  <c r="H52" i="11"/>
  <c r="B8" i="32"/>
  <c r="B9" i="32" s="1"/>
  <c r="D8" i="32"/>
  <c r="D9" i="32" s="1"/>
  <c r="C8" i="32"/>
  <c r="C9" i="32" s="1"/>
  <c r="E121" i="4"/>
  <c r="B12" i="24"/>
  <c r="F103" i="4"/>
  <c r="F74" i="4"/>
  <c r="F41" i="4"/>
  <c r="F21" i="4"/>
  <c r="F99" i="4"/>
  <c r="F22" i="4"/>
  <c r="F111" i="4"/>
  <c r="F82" i="4"/>
  <c r="F73" i="4"/>
  <c r="F24" i="4"/>
  <c r="F94" i="4"/>
  <c r="F17" i="4"/>
  <c r="D16" i="12"/>
  <c r="B17" i="12"/>
  <c r="H32" i="12"/>
  <c r="F87" i="4"/>
  <c r="F58" i="4"/>
  <c r="F33" i="4"/>
  <c r="F112" i="4"/>
  <c r="F83" i="4"/>
  <c r="F77" i="4"/>
  <c r="F95" i="4"/>
  <c r="F66" i="4"/>
  <c r="F65" i="4"/>
  <c r="F107" i="4"/>
  <c r="F78" i="4"/>
  <c r="F14" i="4"/>
  <c r="D17" i="12"/>
  <c r="F100" i="4"/>
  <c r="B31" i="12"/>
  <c r="B30" i="12"/>
  <c r="B19" i="12"/>
  <c r="E50" i="11"/>
  <c r="D30" i="12"/>
  <c r="F67" i="4"/>
  <c r="F108" i="4"/>
  <c r="F79" i="4"/>
  <c r="F50" i="4"/>
  <c r="F61" i="4"/>
  <c r="F91" i="4"/>
  <c r="F62" i="4"/>
  <c r="D31" i="12"/>
  <c r="G121" i="4"/>
  <c r="C7" i="32"/>
  <c r="D32" i="12"/>
  <c r="B26" i="12"/>
  <c r="B37" i="12"/>
  <c r="C37" i="12"/>
  <c r="F44" i="24"/>
  <c r="F53" i="24"/>
  <c r="F54" i="24"/>
  <c r="F25" i="24"/>
  <c r="F22" i="24"/>
  <c r="F76" i="24"/>
  <c r="F103" i="24"/>
  <c r="F19" i="24"/>
  <c r="F84" i="24"/>
  <c r="F27" i="24"/>
  <c r="F31" i="24"/>
  <c r="F26" i="24"/>
  <c r="F28" i="24"/>
  <c r="F69" i="24"/>
  <c r="F70" i="24"/>
  <c r="F62" i="24"/>
  <c r="F47" i="24"/>
  <c r="F48" i="24"/>
  <c r="F74" i="24"/>
  <c r="F93" i="24"/>
  <c r="F108" i="24"/>
  <c r="F101" i="24"/>
  <c r="F43" i="24"/>
  <c r="F40" i="24"/>
  <c r="F52" i="24"/>
  <c r="F20" i="24"/>
  <c r="F78" i="24"/>
  <c r="F51" i="24"/>
  <c r="F37" i="24"/>
  <c r="F107" i="24"/>
  <c r="F73" i="24"/>
  <c r="F49" i="24"/>
  <c r="F82" i="24"/>
  <c r="F112" i="24"/>
  <c r="F71" i="24"/>
  <c r="F86" i="24"/>
  <c r="F104" i="24"/>
  <c r="F24" i="24"/>
  <c r="F98" i="24"/>
  <c r="F72" i="24"/>
  <c r="F94" i="24"/>
  <c r="F83" i="24"/>
  <c r="F16" i="24"/>
  <c r="F106" i="24"/>
  <c r="F46" i="24"/>
  <c r="F35" i="24"/>
  <c r="F68" i="24"/>
  <c r="F59" i="24"/>
  <c r="F63" i="24"/>
  <c r="F42" i="24"/>
  <c r="F61" i="24"/>
  <c r="F56" i="24"/>
  <c r="F29" i="24"/>
  <c r="F38" i="24"/>
  <c r="F65" i="24"/>
  <c r="F95" i="24"/>
  <c r="F77" i="24"/>
  <c r="F85" i="24"/>
  <c r="F79" i="24"/>
  <c r="F32" i="24"/>
  <c r="F30" i="24"/>
  <c r="F41" i="24"/>
  <c r="F33" i="24"/>
  <c r="F50" i="24"/>
  <c r="F111" i="24"/>
  <c r="F55" i="24"/>
  <c r="F97" i="24"/>
  <c r="F57" i="24"/>
  <c r="F99" i="24"/>
  <c r="F34" i="24"/>
  <c r="F81" i="24"/>
  <c r="F21" i="24"/>
  <c r="F109" i="24"/>
  <c r="F92" i="24"/>
  <c r="F14" i="24"/>
  <c r="F91" i="24"/>
  <c r="F17" i="24"/>
  <c r="F18" i="24"/>
  <c r="F64" i="24"/>
  <c r="F80" i="24"/>
  <c r="F113" i="24"/>
  <c r="F89" i="24"/>
  <c r="F105" i="24"/>
  <c r="F67" i="24"/>
  <c r="F36" i="24"/>
  <c r="F90" i="24"/>
  <c r="F15" i="24"/>
  <c r="F96" i="24"/>
  <c r="F87" i="24"/>
  <c r="F102" i="24"/>
  <c r="F100" i="24"/>
  <c r="F110" i="24"/>
  <c r="F23" i="24"/>
  <c r="F66" i="24"/>
  <c r="F60" i="24"/>
  <c r="F75" i="24"/>
  <c r="F58" i="24"/>
  <c r="F88" i="24"/>
  <c r="F39" i="24"/>
  <c r="F45" i="24"/>
  <c r="B38" i="12"/>
  <c r="C38" i="12"/>
  <c r="B27" i="12"/>
  <c r="B25" i="12"/>
  <c r="B36" i="12"/>
  <c r="C36" i="12"/>
  <c r="F20" i="12"/>
</calcChain>
</file>

<file path=xl/sharedStrings.xml><?xml version="1.0" encoding="utf-8"?>
<sst xmlns="http://schemas.openxmlformats.org/spreadsheetml/2006/main" count="341" uniqueCount="178">
  <si>
    <t xml:space="preserve">Part B Indicator Data Display Wizard </t>
  </si>
  <si>
    <t xml:space="preserve">The Part B Indicator Data Display Wizard is designed for states to use as they prepare to communicate their complex data to stakeholders in a more user-friendly manner. </t>
  </si>
  <si>
    <t>This tool will create data visualizations based on user entry of SPP/APR data and give users various options of displaying that data.</t>
  </si>
  <si>
    <t>Please read the following basic guidelines before using this tool:</t>
  </si>
  <si>
    <r>
      <t>1.</t>
    </r>
    <r>
      <rPr>
        <sz val="7"/>
        <color theme="1"/>
        <rFont val="Times New Roman"/>
        <family val="1"/>
      </rPr>
      <t xml:space="preserve">       </t>
    </r>
    <r>
      <rPr>
        <sz val="11"/>
        <color theme="1"/>
        <rFont val="Calibri"/>
        <family val="2"/>
        <scheme val="minor"/>
      </rPr>
      <t>To change the size and appearance of the text on the spreadsheet, select VIEW from the toolbar, select ZOOM, and then select the percentage increase or decrease.</t>
    </r>
  </si>
  <si>
    <r>
      <t>2.</t>
    </r>
    <r>
      <rPr>
        <sz val="7"/>
        <color theme="1"/>
        <rFont val="Times New Roman"/>
        <family val="1"/>
      </rPr>
      <t xml:space="preserve">       </t>
    </r>
    <r>
      <rPr>
        <sz val="11"/>
        <color theme="1"/>
        <rFont val="Calibri"/>
        <family val="2"/>
        <scheme val="minor"/>
      </rPr>
      <t>Enter the appropriate data into the YELLOW shaded areas on each page of the form. Please be sure to read additional instructions within each tab to ensure you enter data into the correct section.</t>
    </r>
  </si>
  <si>
    <r>
      <t>3.</t>
    </r>
    <r>
      <rPr>
        <sz val="7"/>
        <color theme="1"/>
        <rFont val="Times New Roman"/>
        <family val="1"/>
      </rPr>
      <t xml:space="preserve">       </t>
    </r>
    <r>
      <rPr>
        <sz val="11"/>
        <color theme="1"/>
        <rFont val="Calibri"/>
        <family val="2"/>
        <scheme val="minor"/>
      </rPr>
      <t>Locate the directions at the top of every table or chart. Please follow these carefully as these will direct you to where you need to enter data.</t>
    </r>
  </si>
  <si>
    <r>
      <t>4.</t>
    </r>
    <r>
      <rPr>
        <sz val="7"/>
        <color theme="1"/>
        <rFont val="Times New Roman"/>
        <family val="1"/>
      </rPr>
      <t xml:space="preserve">       </t>
    </r>
    <r>
      <rPr>
        <sz val="11"/>
        <color theme="1"/>
        <rFont val="Calibri"/>
        <family val="2"/>
        <scheme val="minor"/>
      </rPr>
      <t xml:space="preserve">For most tables where you are entering data, start entering from the </t>
    </r>
    <r>
      <rPr>
        <b/>
        <sz val="11"/>
        <color theme="1"/>
        <rFont val="Calibri"/>
        <family val="2"/>
        <scheme val="minor"/>
      </rPr>
      <t>left-most column</t>
    </r>
    <r>
      <rPr>
        <sz val="11"/>
        <color theme="1"/>
        <rFont val="Calibri"/>
        <family val="2"/>
        <scheme val="minor"/>
      </rPr>
      <t>. You may also leave columns blank if you do not have data.</t>
    </r>
  </si>
  <si>
    <r>
      <t>5.</t>
    </r>
    <r>
      <rPr>
        <sz val="7"/>
        <color theme="1"/>
        <rFont val="Times New Roman"/>
        <family val="1"/>
      </rPr>
      <t xml:space="preserve">       </t>
    </r>
    <r>
      <rPr>
        <sz val="11"/>
        <color theme="1"/>
        <rFont val="Calibri"/>
        <family val="2"/>
        <scheme val="minor"/>
      </rPr>
      <t>For any chart that notes, “Include a descriptive title,” the descriptive title is a chart element that you can edit so you can enter an appropriate title for your graphic.</t>
    </r>
  </si>
  <si>
    <r>
      <t>6.</t>
    </r>
    <r>
      <rPr>
        <sz val="7"/>
        <color theme="1"/>
        <rFont val="Times New Roman"/>
        <family val="1"/>
      </rPr>
      <t xml:space="preserve">       </t>
    </r>
    <r>
      <rPr>
        <sz val="11"/>
        <color theme="1"/>
        <rFont val="Calibri"/>
        <family val="2"/>
        <scheme val="minor"/>
      </rPr>
      <t>When copying and pasting charts into other programs (e.g. Microsoft Word or PowerPoint), please verify the data transferred correctly.</t>
    </r>
  </si>
  <si>
    <r>
      <t>7.</t>
    </r>
    <r>
      <rPr>
        <sz val="7"/>
        <color theme="1"/>
        <rFont val="Times New Roman"/>
        <family val="1"/>
      </rPr>
      <t xml:space="preserve">       </t>
    </r>
    <r>
      <rPr>
        <sz val="11"/>
        <color theme="1"/>
        <rFont val="Calibri"/>
        <family val="2"/>
        <scheme val="minor"/>
      </rPr>
      <t xml:space="preserve">You may need to move data labels to prevent overlap and have proper alignment. Check to see if any data labels are overlapping and make appropriate adjustments.  You can move most of the labels.  </t>
    </r>
  </si>
  <si>
    <r>
      <t xml:space="preserve">Note:  Currently, states are not reporting Indicator 3A in the SPP/APR as a result of the passage of the </t>
    </r>
    <r>
      <rPr>
        <i/>
        <sz val="11"/>
        <color theme="1"/>
        <rFont val="Calibri"/>
        <family val="2"/>
        <scheme val="minor"/>
      </rPr>
      <t>Every Student Succeeds Act</t>
    </r>
    <r>
      <rPr>
        <sz val="11"/>
        <color theme="1"/>
        <rFont val="Calibri"/>
        <family val="2"/>
        <scheme val="minor"/>
      </rPr>
      <t xml:space="preserve"> (ESSA); thus, the Data Display Wizard does not include Indicator 3A.</t>
    </r>
  </si>
  <si>
    <t>If you would like assistance using this tool, please contact your IDC State Liaison or IDEAdata@westat.com.</t>
  </si>
  <si>
    <r>
      <t xml:space="preserve">The </t>
    </r>
    <r>
      <rPr>
        <i/>
        <sz val="11"/>
        <color theme="1"/>
        <rFont val="Calibri"/>
        <family val="2"/>
        <scheme val="minor"/>
      </rPr>
      <t xml:space="preserve">IDEA </t>
    </r>
    <r>
      <rPr>
        <sz val="11"/>
        <color theme="1"/>
        <rFont val="Calibri"/>
        <family val="2"/>
        <scheme val="minor"/>
      </rPr>
      <t xml:space="preserve">Data Center (IDC) released this document under U.S. Department of Education, Office of Special Education Programs Grant No. H373Y130002. Richelle Davis and Meredith Miceli serve as the project officers. </t>
    </r>
  </si>
  <si>
    <t xml:space="preserve">This document is a republication of the Data Transmission System (DTS) form originally published by the Data Accountability Center (DAC) under U.S. Department of Education, Office of Special Education Programs </t>
  </si>
  <si>
    <t>Grant No. H373Y070002.</t>
  </si>
  <si>
    <t xml:space="preserve">The views expressed herein do not necessarily represent the positions or policies of the Department of Education. No official endorsement by the U.S. Department of Education of any product, commodity, service, </t>
  </si>
  <si>
    <t>or enterprise mentioned in this publication is intended or should be inferred. This product is public domain. Authorization to reproduce it in whole or in part is granted.</t>
  </si>
  <si>
    <t xml:space="preserve">Westat is the lead organization for IDC. For more information about the center’s work and its partners, see www.ideadata.org. </t>
  </si>
  <si>
    <t>Version Date: 5/15/2018</t>
  </si>
  <si>
    <t xml:space="preserve">Suggested Citation: </t>
  </si>
  <si>
    <r>
      <t xml:space="preserve">Edora, F., Mello, D., Lee, S., and Johnson, L. (2018, May). </t>
    </r>
    <r>
      <rPr>
        <i/>
        <sz val="11"/>
        <color rgb="FF4C4C4E"/>
        <rFont val="Calibri"/>
        <family val="2"/>
        <scheme val="minor"/>
      </rPr>
      <t>Part B Indicator Data Display Wizard</t>
    </r>
    <r>
      <rPr>
        <sz val="11"/>
        <color rgb="FF4C4C4E"/>
        <rFont val="Calibri"/>
        <family val="2"/>
        <scheme val="minor"/>
      </rPr>
      <t>,</t>
    </r>
    <r>
      <rPr>
        <i/>
        <sz val="11"/>
        <color rgb="FF4C4C4E"/>
        <rFont val="Calibri"/>
        <family val="2"/>
        <scheme val="minor"/>
      </rPr>
      <t xml:space="preserve"> </t>
    </r>
    <r>
      <rPr>
        <sz val="11"/>
        <color rgb="FF4C4C4E"/>
        <rFont val="Calibri"/>
        <family val="2"/>
        <scheme val="minor"/>
      </rPr>
      <t xml:space="preserve">(Version 1.0). </t>
    </r>
    <r>
      <rPr>
        <i/>
        <sz val="11"/>
        <color rgb="FF4C4C4E"/>
        <rFont val="Calibri"/>
        <family val="2"/>
        <scheme val="minor"/>
      </rPr>
      <t>IDEA</t>
    </r>
    <r>
      <rPr>
        <sz val="11"/>
        <color rgb="FF4C4C4E"/>
        <rFont val="Calibri"/>
        <family val="2"/>
        <scheme val="minor"/>
      </rPr>
      <t xml:space="preserve"> Data Center. Rockville, MD: Westat.</t>
    </r>
  </si>
  <si>
    <t>Indicator 1: Graduation</t>
  </si>
  <si>
    <t>Directions: Enter data starting from the left-most column (B) by overwriting existing text. You may leave columns blank if you do not have data.</t>
  </si>
  <si>
    <t>Compare data against targets over time</t>
  </si>
  <si>
    <t>FFY:</t>
  </si>
  <si>
    <t>Number of youth with IEPs in the year's adjusted cohort graduating with a regular diploma:</t>
  </si>
  <si>
    <t>Number of youth with IEPs in the year's adjusted cohort eligible to graduate:</t>
  </si>
  <si>
    <t>Percent of youth with IEPs in the year's adjusted cohort graduating with a regular diploma:</t>
  </si>
  <si>
    <t>Year target:</t>
  </si>
  <si>
    <t>Line Chart</t>
  </si>
  <si>
    <t>Compare categories against each other and targets</t>
  </si>
  <si>
    <t>Category:</t>
  </si>
  <si>
    <t>Category 1</t>
  </si>
  <si>
    <t>Category 2</t>
  </si>
  <si>
    <t>Category 3</t>
  </si>
  <si>
    <t>Category 4</t>
  </si>
  <si>
    <t>Category 5</t>
  </si>
  <si>
    <t>Category 6</t>
  </si>
  <si>
    <t>Category 7</t>
  </si>
  <si>
    <t>Lollipop Chart</t>
  </si>
  <si>
    <t xml:space="preserve">Directions: Enter a whole number percent (no decimals) of the graduation rate  to display in the chart below. </t>
  </si>
  <si>
    <t>Create a countable representation of frequency</t>
  </si>
  <si>
    <t>Enter percentage here:</t>
  </si>
  <si>
    <t xml:space="preserve">If you would like to add additional context to your data with custom icons, please contact your IDC liaison. </t>
  </si>
  <si>
    <t>Icon Chart</t>
  </si>
  <si>
    <t xml:space="preserve">Directions: Enter a whole number percent (no decimals) to represent. </t>
  </si>
  <si>
    <t>Use an image to add context to data</t>
  </si>
  <si>
    <t>This picto chart works best when you take a screenshot. If you try to copy and paste it, things may go wrong.</t>
  </si>
  <si>
    <t>Picto Chart</t>
  </si>
  <si>
    <t>Graduation rate</t>
  </si>
  <si>
    <t>Target</t>
  </si>
  <si>
    <t>x</t>
  </si>
  <si>
    <t>Graduation</t>
  </si>
  <si>
    <t>X axis</t>
  </si>
  <si>
    <t>Y axis</t>
  </si>
  <si>
    <t>Highlighting</t>
  </si>
  <si>
    <t>Difference</t>
  </si>
  <si>
    <t>Most recent</t>
  </si>
  <si>
    <t>Indicator 2: Dropout rate</t>
  </si>
  <si>
    <t>Number of youth with IEPs who exited special education due to dropping out:</t>
  </si>
  <si>
    <t>Number of youth with IEPs who left high school:</t>
  </si>
  <si>
    <t>Percent of youth with IEPs who left high school by dropping out:</t>
  </si>
  <si>
    <t>Column Chart With Targets</t>
  </si>
  <si>
    <t>Directions: Enter data for this chart at the top of this worksheet.</t>
  </si>
  <si>
    <t>Bar Chart With Targets Overlaid</t>
  </si>
  <si>
    <t xml:space="preserve"> </t>
  </si>
  <si>
    <t>Dropout rate</t>
  </si>
  <si>
    <t>Indicator 3B: Participation for students with IEPs</t>
  </si>
  <si>
    <t>Number of children with IEPs participating in an assessment:</t>
  </si>
  <si>
    <t>Number of children with IEPs enrolled during the testing window:</t>
  </si>
  <si>
    <t>Participation rate for children with IEPs:</t>
  </si>
  <si>
    <t>This chart can be copied and pasted into Microsoft Word or PowerPoint, or you can take a screenshot.</t>
  </si>
  <si>
    <t>Dot Chart</t>
  </si>
  <si>
    <t>Indicator 3B: Participation for Students with IEPs</t>
  </si>
  <si>
    <t>Math</t>
  </si>
  <si>
    <t>Reading</t>
  </si>
  <si>
    <t>Science</t>
  </si>
  <si>
    <t>Number of children enrolled during the testing window:</t>
  </si>
  <si>
    <t>Number of children participating in an assessment:</t>
  </si>
  <si>
    <t>Participation rate for children:</t>
  </si>
  <si>
    <t>Color Column Chart With Targets</t>
  </si>
  <si>
    <t>Participation rate</t>
  </si>
  <si>
    <t>Indicator 3C: Proficiency rate for children with IEPs against grade level, modified, and alternate academic achievement standards</t>
  </si>
  <si>
    <t>Directions: Enter data starting from the left-most column (B) by overwriting existing text. You may leave columns blank if you do not have data. Calculate rates for different subjects separately.</t>
  </si>
  <si>
    <t>Compare data to targets over time</t>
  </si>
  <si>
    <t>Number of children with IEPs scoring at or above proficient against grade level, modified and alternate academic achievement standards:</t>
  </si>
  <si>
    <t>Number of children with IEPs who received a valid score and for whom a proficiency level was assigned:</t>
  </si>
  <si>
    <t>Proficiency rate for children with IEPs against grade level, modified and alternate academic achievement standards:</t>
  </si>
  <si>
    <t>Target Deviation Chart</t>
  </si>
  <si>
    <t>Compare data against targets across categories</t>
  </si>
  <si>
    <t>Number of children who received a valid score and for whom a proficiency level was assigned:</t>
  </si>
  <si>
    <t>Number of children scoring at or above proficient against grade level:</t>
  </si>
  <si>
    <t>Proficiency rate for children against grade level:</t>
  </si>
  <si>
    <t>Lollipop Chart With Multiple Targets</t>
  </si>
  <si>
    <t xml:space="preserve">Create a dashboard of information by using similar charts for related data with the same parameters. </t>
  </si>
  <si>
    <t>Indicator 3C: Include a descriptive title!</t>
  </si>
  <si>
    <t>This chart works best when you take a screenshot. If you try to copy and paste it, things may go wrong.</t>
  </si>
  <si>
    <t>Gauge Dashboard</t>
  </si>
  <si>
    <t>Proficiency rate</t>
  </si>
  <si>
    <t>Proficiency</t>
  </si>
  <si>
    <t>For donuts</t>
  </si>
  <si>
    <t>Indicator 13: Postsecondary goals</t>
  </si>
  <si>
    <t>Compare data over time</t>
  </si>
  <si>
    <t>Number of youth aged 16 and above with IEPs that contain 
each of the required components for secondary transition</t>
  </si>
  <si>
    <t>Number of youth with IEPs aged 16 and above</t>
  </si>
  <si>
    <t>Percent of youth aged 16 and above with IEPs that contain each of the required components for secondary transition:</t>
  </si>
  <si>
    <t>Column Chart</t>
  </si>
  <si>
    <t>Indicator 13: Include a descriptive title!</t>
  </si>
  <si>
    <t>Postsecondary goals</t>
  </si>
  <si>
    <t>For Dashboard</t>
  </si>
  <si>
    <t>Indicator 14: Post-school outcomes</t>
  </si>
  <si>
    <t>Number of youth with IEPs in effect at the time they left school:</t>
  </si>
  <si>
    <r>
      <rPr>
        <b/>
        <sz val="11"/>
        <color theme="1"/>
        <rFont val="Calibri"/>
        <family val="2"/>
        <scheme val="minor"/>
      </rPr>
      <t>14(a)</t>
    </r>
    <r>
      <rPr>
        <sz val="11"/>
        <color theme="1"/>
        <rFont val="Calibri"/>
        <family val="2"/>
        <scheme val="minor"/>
      </rPr>
      <t xml:space="preserve"> Number of youth with IEPs in effect at the time they left school who enrolled in higher education within one year of leaving high school:</t>
    </r>
  </si>
  <si>
    <r>
      <rPr>
        <b/>
        <sz val="11"/>
        <color theme="1"/>
        <rFont val="Calibri"/>
        <family val="2"/>
        <scheme val="minor"/>
      </rPr>
      <t>14(a)</t>
    </r>
    <r>
      <rPr>
        <sz val="11"/>
        <color theme="1"/>
        <rFont val="Calibri"/>
        <family val="2"/>
        <scheme val="minor"/>
      </rPr>
      <t xml:space="preserve"> Percent of youth with IEPs in effect at the time they left school who enrolled in higher education within one year of leaving high school:</t>
    </r>
  </si>
  <si>
    <r>
      <rPr>
        <b/>
        <sz val="11"/>
        <color theme="1"/>
        <rFont val="Calibri"/>
        <family val="2"/>
        <scheme val="minor"/>
      </rPr>
      <t>14(a)</t>
    </r>
    <r>
      <rPr>
        <sz val="11"/>
        <color theme="1"/>
        <rFont val="Calibri"/>
        <family val="2"/>
        <scheme val="minor"/>
      </rPr>
      <t xml:space="preserve"> Year target:</t>
    </r>
  </si>
  <si>
    <r>
      <rPr>
        <b/>
        <sz val="11"/>
        <color theme="1"/>
        <rFont val="Calibri"/>
        <family val="2"/>
        <scheme val="minor"/>
      </rPr>
      <t>14(b)</t>
    </r>
    <r>
      <rPr>
        <sz val="11"/>
        <color theme="1"/>
        <rFont val="Calibri"/>
        <family val="2"/>
        <scheme val="minor"/>
      </rPr>
      <t xml:space="preserve"> Number of youth with IEPs in effect at the time they left school who enrolled in higher education or were competitively employed within one year of leaving high school:</t>
    </r>
  </si>
  <si>
    <r>
      <rPr>
        <b/>
        <sz val="11"/>
        <color theme="1"/>
        <rFont val="Calibri"/>
        <family val="2"/>
        <scheme val="minor"/>
      </rPr>
      <t>14(b)</t>
    </r>
    <r>
      <rPr>
        <sz val="11"/>
        <color theme="1"/>
        <rFont val="Calibri"/>
        <family val="2"/>
        <scheme val="minor"/>
      </rPr>
      <t xml:space="preserve"> Percent of youth with IEPs in effect at the time they left school who enrolled in higher education or were competitively employed within one year of leaving high school:</t>
    </r>
  </si>
  <si>
    <r>
      <rPr>
        <b/>
        <sz val="11"/>
        <color theme="1"/>
        <rFont val="Calibri"/>
        <family val="2"/>
        <scheme val="minor"/>
      </rPr>
      <t xml:space="preserve">14(b) </t>
    </r>
    <r>
      <rPr>
        <sz val="11"/>
        <color theme="1"/>
        <rFont val="Calibri"/>
        <family val="2"/>
        <scheme val="minor"/>
      </rPr>
      <t>Year target:</t>
    </r>
  </si>
  <si>
    <r>
      <rPr>
        <b/>
        <sz val="11"/>
        <color theme="1"/>
        <rFont val="Calibri"/>
        <family val="2"/>
        <scheme val="minor"/>
      </rPr>
      <t xml:space="preserve">14(c) </t>
    </r>
    <r>
      <rPr>
        <sz val="11"/>
        <color theme="1"/>
        <rFont val="Calibri"/>
        <family val="2"/>
        <scheme val="minor"/>
      </rPr>
      <t>Number of youth with IEPs in effect at the time they left school who enrolled in higher education or in some other postsecondary education or training program or were competitively employed or in some other employment within one year of leaving high school:</t>
    </r>
  </si>
  <si>
    <r>
      <rPr>
        <b/>
        <sz val="11"/>
        <color theme="1"/>
        <rFont val="Calibri"/>
        <family val="2"/>
        <scheme val="minor"/>
      </rPr>
      <t>14(c)</t>
    </r>
    <r>
      <rPr>
        <sz val="11"/>
        <color theme="1"/>
        <rFont val="Calibri"/>
        <family val="2"/>
        <scheme val="minor"/>
      </rPr>
      <t xml:space="preserve"> Percent of youth with IEPs in effect at the time they left school who enrolled in higher education or in some other postsecondary education or training program or were competitively employed or in some other employment within one year of leaving high school:</t>
    </r>
  </si>
  <si>
    <r>
      <rPr>
        <b/>
        <sz val="11"/>
        <color theme="1"/>
        <rFont val="Calibri"/>
        <family val="2"/>
        <scheme val="minor"/>
      </rPr>
      <t>14(c)</t>
    </r>
    <r>
      <rPr>
        <sz val="11"/>
        <color theme="1"/>
        <rFont val="Calibri"/>
        <family val="2"/>
        <scheme val="minor"/>
      </rPr>
      <t xml:space="preserve"> Year target:</t>
    </r>
  </si>
  <si>
    <t>Nested Area Chart</t>
  </si>
  <si>
    <r>
      <rPr>
        <b/>
        <sz val="14"/>
        <color theme="5" tint="-0.499984740745262"/>
        <rFont val="Calibri"/>
        <family val="2"/>
        <scheme val="minor"/>
      </rPr>
      <t>Directions:</t>
    </r>
    <r>
      <rPr>
        <sz val="14"/>
        <color theme="5" tint="-0.499984740745262"/>
        <rFont val="Calibri"/>
        <family val="2"/>
        <scheme val="minor"/>
      </rPr>
      <t xml:space="preserve"> </t>
    </r>
    <r>
      <rPr>
        <b/>
        <sz val="14"/>
        <color theme="5" tint="-0.499984740745262"/>
        <rFont val="Calibri"/>
        <family val="2"/>
        <scheme val="minor"/>
      </rPr>
      <t>Enter data for this chart at the top of this worksheet</t>
    </r>
    <r>
      <rPr>
        <sz val="14"/>
        <color theme="5" tint="-0.499984740745262"/>
        <rFont val="Calibri"/>
        <family val="2"/>
        <scheme val="minor"/>
      </rPr>
      <t>.</t>
    </r>
  </si>
  <si>
    <t>Demonstrate a table of figures with an inline visual aid to support comparison of patterns in a confined space</t>
  </si>
  <si>
    <t>This table can be copied and pasted into Microsoft Word or PowerPoint, or you can take a screenshot.</t>
  </si>
  <si>
    <t>Indicator</t>
  </si>
  <si>
    <t>Trend</t>
  </si>
  <si>
    <t>14a: Higher education</t>
  </si>
  <si>
    <t>14b: Higher education or Competitive Employment</t>
  </si>
  <si>
    <t>14c: Higher Education, Competitive Employment,  Some Other Employment</t>
  </si>
  <si>
    <t>Table With Sparkline</t>
  </si>
  <si>
    <t xml:space="preserve">Compare the magnitude of differences between outcomes and targets across categories. </t>
  </si>
  <si>
    <t>Dot Chart With Multiple Targets</t>
  </si>
  <si>
    <t xml:space="preserve">Directions: Enter data starting with Indicator 14(a). </t>
  </si>
  <si>
    <t xml:space="preserve">Show the differences in nested data - categories that contain one another - like Indicator 14. </t>
  </si>
  <si>
    <t>Outcome</t>
  </si>
  <si>
    <t>square root</t>
  </si>
  <si>
    <t>14(a) Percent of youth with IEPs in effect at the time they left school who enrolled in higher education within one year of leaving high school:</t>
  </si>
  <si>
    <t>14(b) Percent of youth with IEPs in effect at the time they left school who enrolled in higher education or were competitively employed within one year of leaving high school:</t>
  </si>
  <si>
    <t>14(c) Percent of youth with IEPs in effect at the time they left school who enrolled in higher education or in some other postsecondary education or training program or were competitively employed or in some other employment within one year of leaving high school:</t>
  </si>
  <si>
    <r>
      <t xml:space="preserve">Tip:  </t>
    </r>
    <r>
      <rPr>
        <sz val="11"/>
        <color rgb="FF000000"/>
        <rFont val="Calibri"/>
        <family val="2"/>
        <scheme val="minor"/>
      </rPr>
      <t>This nested tree map works best when you take a screenshot. If you try to copy and paste it, things may go wrong.</t>
    </r>
  </si>
  <si>
    <t>Nested Tree Map</t>
  </si>
  <si>
    <t>Indicator A</t>
  </si>
  <si>
    <t>Indicator B</t>
  </si>
  <si>
    <t>Indicator C</t>
  </si>
  <si>
    <t>IndC-B</t>
  </si>
  <si>
    <t>IndB-A</t>
  </si>
  <si>
    <t>row</t>
  </si>
  <si>
    <t>label</t>
  </si>
  <si>
    <t>Diff</t>
  </si>
  <si>
    <t>Rounded %</t>
  </si>
  <si>
    <t>Deviation</t>
  </si>
  <si>
    <t>Please note that when using screenshots of the data display, we encourage you to use alternative text to support 508 compliance</t>
  </si>
  <si>
    <t xml:space="preserve">Please note this tool is currently not 508 accessible. If you need assistance with the use of this tool, please </t>
  </si>
  <si>
    <t>contact your IDC State Liaison or ideadata@westat.com</t>
  </si>
  <si>
    <t>Indicator 8: Parent Involvement</t>
  </si>
  <si>
    <t>Number of respondent parents who report schools facilitated parent involvement as a means of improving services and results for children with disabilities</t>
  </si>
  <si>
    <t>Total number of respondent parents of children with disabilities</t>
  </si>
  <si>
    <t>Percent of respondent parents who report schools facilitated parent involvement as a means of improving services and results for children with disabilities</t>
  </si>
  <si>
    <t>Target:</t>
  </si>
  <si>
    <t xml:space="preserve">Directions: Enter a whole number percent (no decimals) of the parent involvement rate to display in the chart below. </t>
  </si>
  <si>
    <t>Analyze Likert-scale data from state survey</t>
  </si>
  <si>
    <t>Scale category:</t>
  </si>
  <si>
    <t>Very Strongly Agree</t>
  </si>
  <si>
    <t>Strongly Agree</t>
  </si>
  <si>
    <t>Agree</t>
  </si>
  <si>
    <t>Disagree</t>
  </si>
  <si>
    <t>Strongly Disagree</t>
  </si>
  <si>
    <t>Very Strongly Disagree</t>
  </si>
  <si>
    <t>Schools invite me to the IEP meetings</t>
  </si>
  <si>
    <t>I am happy with how often the school updates me on my child's progress on IEP goals.</t>
  </si>
  <si>
    <t>I am an equal partner with school staff in planning my child's IEP</t>
  </si>
  <si>
    <t>School staff ask me if my child's IEP services are meeting my child's needs.</t>
  </si>
  <si>
    <t>My child receives the services, accomodations, modifications, and supports that are written into their IEP.</t>
  </si>
  <si>
    <t>IEP meetings are held at a time and place that meets my needs.</t>
  </si>
  <si>
    <t>Stacked Bar Chart for Likert Scale</t>
  </si>
  <si>
    <t>Parent Involvement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</si>
</sst>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4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sz val="11"/>
      <color theme="0" tint="-0.14999847407452621"/>
      <name val="Courier New"/>
      <family val="3"/>
    </font>
    <font>
      <sz val="11"/>
      <color theme="1"/>
      <name val="Courier New"/>
      <family val="3"/>
    </font>
    <font>
      <sz val="18"/>
      <color theme="1"/>
      <name val="Calibri"/>
      <family val="2"/>
      <scheme val="minor"/>
    </font>
    <font>
      <sz val="20"/>
      <color theme="1"/>
      <name val="Calibri"/>
      <family val="2"/>
      <scheme val="minor"/>
    </font>
    <font>
      <sz val="11"/>
      <color theme="0" tint="-4.9989318521683403E-2"/>
      <name val="Calibri"/>
      <family val="2"/>
      <scheme val="minor"/>
    </font>
    <font>
      <b/>
      <sz val="14"/>
      <color theme="5" tint="-0.499984740745262"/>
      <name val="Calibri"/>
      <family val="2"/>
      <scheme val="minor"/>
    </font>
    <font>
      <i/>
      <sz val="14"/>
      <color theme="5" tint="-0.499984740745262"/>
      <name val="Calibri"/>
      <family val="2"/>
      <scheme val="minor"/>
    </font>
    <font>
      <sz val="14"/>
      <color theme="5" tint="-0.499984740745262"/>
      <name val="Calibri"/>
      <family val="2"/>
      <scheme val="minor"/>
    </font>
    <font>
      <sz val="14"/>
      <color theme="1"/>
      <name val="Calibri"/>
      <family val="2"/>
      <scheme val="minor"/>
    </font>
    <font>
      <sz val="2"/>
      <color theme="1"/>
      <name val="Calibri"/>
      <family val="2"/>
      <scheme val="minor"/>
    </font>
    <font>
      <sz val="2"/>
      <color theme="0" tint="-4.9989318521683403E-2"/>
      <name val="Courier New"/>
      <family val="3"/>
    </font>
    <font>
      <sz val="20"/>
      <color theme="0"/>
      <name val="Calibri"/>
      <family val="2"/>
      <scheme val="minor"/>
    </font>
    <font>
      <sz val="14"/>
      <color rgb="FF595959"/>
      <name val="Calibri"/>
      <family val="2"/>
      <scheme val="minor"/>
    </font>
    <font>
      <b/>
      <sz val="14"/>
      <color theme="1" tint="0.14999847407452621"/>
      <name val="Calibri"/>
      <family val="2"/>
      <scheme val="minor"/>
    </font>
    <font>
      <sz val="16"/>
      <color theme="5" tint="-0.499984740745262"/>
      <name val="Calibri"/>
      <family val="2"/>
      <scheme val="minor"/>
    </font>
    <font>
      <sz val="24"/>
      <color theme="1"/>
      <name val="Calibri"/>
      <family val="2"/>
      <scheme val="minor"/>
    </font>
    <font>
      <sz val="11"/>
      <name val="Calibri"/>
      <family val="2"/>
      <scheme val="minor"/>
    </font>
    <font>
      <b/>
      <sz val="10"/>
      <color theme="0"/>
      <name val="Calibri"/>
      <family val="2"/>
      <scheme val="minor"/>
    </font>
    <font>
      <sz val="12"/>
      <color theme="1"/>
      <name val="Calibri"/>
      <family val="2"/>
      <scheme val="minor"/>
    </font>
    <font>
      <sz val="11"/>
      <color rgb="FF000000"/>
      <name val="Calibri"/>
      <family val="2"/>
      <scheme val="minor"/>
    </font>
    <font>
      <b/>
      <sz val="11"/>
      <color rgb="FF000000"/>
      <name val="Calibri"/>
      <family val="2"/>
      <scheme val="minor"/>
    </font>
    <font>
      <sz val="10"/>
      <color rgb="FF0A0101"/>
      <name val="Arial"/>
      <family val="2"/>
    </font>
    <font>
      <b/>
      <u/>
      <sz val="11"/>
      <color theme="1"/>
      <name val="Calibri"/>
      <family val="2"/>
      <scheme val="minor"/>
    </font>
    <font>
      <b/>
      <i/>
      <sz val="11"/>
      <color theme="1"/>
      <name val="Calibri"/>
      <family val="2"/>
      <scheme val="minor"/>
    </font>
    <font>
      <sz val="7"/>
      <color theme="1"/>
      <name val="Times New Roman"/>
      <family val="1"/>
    </font>
    <font>
      <sz val="11"/>
      <color rgb="FF4C4C4E"/>
      <name val="Calibri"/>
      <family val="2"/>
      <scheme val="minor"/>
    </font>
    <font>
      <i/>
      <sz val="11"/>
      <color rgb="FF4C4C4E"/>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name val="Calibri"/>
      <family val="2"/>
    </font>
  </fonts>
  <fills count="44">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1" fillId="0" borderId="0" applyFont="0" applyFill="0" applyBorder="0" applyAlignment="0" applyProtection="0"/>
    <xf numFmtId="43" fontId="1" fillId="0" borderId="0" applyFont="0" applyFill="0" applyBorder="0" applyAlignment="0" applyProtection="0"/>
    <xf numFmtId="0" fontId="33" fillId="0" borderId="0" applyNumberFormat="0" applyFill="0" applyBorder="0" applyAlignment="0" applyProtection="0"/>
    <xf numFmtId="0" fontId="34" fillId="0" borderId="24" applyNumberFormat="0" applyFill="0" applyAlignment="0" applyProtection="0"/>
    <xf numFmtId="0" fontId="35" fillId="0" borderId="25" applyNumberFormat="0" applyFill="0" applyAlignment="0" applyProtection="0"/>
    <xf numFmtId="0" fontId="36" fillId="0" borderId="26"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40" fillId="16" borderId="27" applyNumberFormat="0" applyAlignment="0" applyProtection="0"/>
    <xf numFmtId="0" fontId="41" fillId="17" borderId="28" applyNumberFormat="0" applyAlignment="0" applyProtection="0"/>
    <xf numFmtId="0" fontId="42" fillId="17" borderId="27" applyNumberFormat="0" applyAlignment="0" applyProtection="0"/>
    <xf numFmtId="0" fontId="43" fillId="0" borderId="29" applyNumberFormat="0" applyFill="0" applyAlignment="0" applyProtection="0"/>
    <xf numFmtId="0" fontId="2" fillId="18" borderId="30" applyNumberFormat="0" applyAlignment="0" applyProtection="0"/>
    <xf numFmtId="0" fontId="44" fillId="0" borderId="0" applyNumberFormat="0" applyFill="0" applyBorder="0" applyAlignment="0" applyProtection="0"/>
    <xf numFmtId="0" fontId="1" fillId="19" borderId="31" applyNumberFormat="0" applyFont="0" applyAlignment="0" applyProtection="0"/>
    <xf numFmtId="0" fontId="45" fillId="0" borderId="0" applyNumberFormat="0" applyFill="0" applyBorder="0" applyAlignment="0" applyProtection="0"/>
    <xf numFmtId="0" fontId="3" fillId="0" borderId="32" applyNumberFormat="0" applyFill="0" applyAlignment="0" applyProtection="0"/>
    <xf numFmtId="0" fontId="4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6" fillId="43" borderId="0" applyNumberFormat="0" applyBorder="0" applyAlignment="0" applyProtection="0"/>
    <xf numFmtId="0" fontId="47" fillId="0" borderId="0" applyNumberFormat="0" applyFill="0" applyBorder="0" applyAlignment="0" applyProtection="0"/>
    <xf numFmtId="0" fontId="48" fillId="0" borderId="0"/>
  </cellStyleXfs>
  <cellXfs count="159">
    <xf numFmtId="0" fontId="0" fillId="0" borderId="0" xfId="0"/>
    <xf numFmtId="0" fontId="3" fillId="0" borderId="0" xfId="0" applyFont="1"/>
    <xf numFmtId="0" fontId="0" fillId="0" borderId="0" xfId="0" applyAlignment="1">
      <alignment wrapText="1"/>
    </xf>
    <xf numFmtId="0" fontId="4" fillId="0" borderId="0" xfId="0" applyFont="1"/>
    <xf numFmtId="9" fontId="0" fillId="0" borderId="0" xfId="1" applyFont="1"/>
    <xf numFmtId="0" fontId="0" fillId="0" borderId="0" xfId="0" applyFill="1" applyBorder="1" applyAlignment="1">
      <alignment wrapText="1"/>
    </xf>
    <xf numFmtId="0" fontId="5" fillId="0" borderId="0" xfId="0" applyFont="1"/>
    <xf numFmtId="0" fontId="0" fillId="0" borderId="0" xfId="0" applyFont="1"/>
    <xf numFmtId="164" fontId="0" fillId="0" borderId="0" xfId="1" applyNumberFormat="1" applyFont="1" applyFill="1" applyBorder="1" applyAlignment="1">
      <alignment horizontal="center" vertical="center"/>
    </xf>
    <xf numFmtId="9" fontId="0" fillId="0" borderId="0" xfId="0" applyNumberFormat="1"/>
    <xf numFmtId="0" fontId="0" fillId="0" borderId="0" xfId="1" applyNumberFormat="1" applyFont="1"/>
    <xf numFmtId="0" fontId="0" fillId="0" borderId="0" xfId="0" applyAlignment="1">
      <alignment horizontal="right"/>
    </xf>
    <xf numFmtId="165" fontId="0" fillId="0" borderId="0" xfId="2" applyNumberFormat="1" applyFont="1"/>
    <xf numFmtId="1" fontId="0" fillId="0" borderId="0" xfId="0" applyNumberFormat="1"/>
    <xf numFmtId="9" fontId="6" fillId="3" borderId="2" xfId="1" applyFont="1" applyFill="1" applyBorder="1"/>
    <xf numFmtId="9" fontId="7" fillId="3" borderId="2" xfId="1" applyFont="1" applyFill="1" applyBorder="1"/>
    <xf numFmtId="9" fontId="0" fillId="0" borderId="0" xfId="0" applyNumberFormat="1" applyAlignment="1">
      <alignment horizontal="center"/>
    </xf>
    <xf numFmtId="0" fontId="2" fillId="4" borderId="0" xfId="0" applyFont="1" applyFill="1"/>
    <xf numFmtId="0" fontId="2" fillId="4" borderId="0" xfId="0" applyFont="1" applyFill="1" applyAlignment="1">
      <alignment horizontal="center"/>
    </xf>
    <xf numFmtId="9" fontId="8" fillId="0" borderId="0" xfId="0" applyNumberFormat="1" applyFont="1"/>
    <xf numFmtId="0" fontId="9" fillId="0" borderId="0" xfId="0" applyFont="1"/>
    <xf numFmtId="0" fontId="0" fillId="0" borderId="0" xfId="0" applyFill="1"/>
    <xf numFmtId="9" fontId="6" fillId="0" borderId="0" xfId="1" applyFont="1" applyFill="1" applyBorder="1"/>
    <xf numFmtId="0" fontId="10" fillId="5" borderId="0" xfId="0" applyFont="1" applyFill="1"/>
    <xf numFmtId="164" fontId="0" fillId="0" borderId="0" xfId="1" applyNumberFormat="1" applyFont="1"/>
    <xf numFmtId="164" fontId="0" fillId="0" borderId="0" xfId="0" applyNumberFormat="1"/>
    <xf numFmtId="0" fontId="11" fillId="0" borderId="0" xfId="0" applyFont="1"/>
    <xf numFmtId="0" fontId="12" fillId="0" borderId="0" xfId="0" applyFont="1"/>
    <xf numFmtId="0" fontId="13" fillId="0" borderId="0" xfId="0" applyFont="1"/>
    <xf numFmtId="0" fontId="0" fillId="0" borderId="0" xfId="0" applyAlignment="1">
      <alignment vertical="center" wrapText="1"/>
    </xf>
    <xf numFmtId="0" fontId="0" fillId="0" borderId="0" xfId="0" applyFill="1" applyBorder="1" applyAlignment="1">
      <alignment vertical="center" wrapText="1"/>
    </xf>
    <xf numFmtId="0" fontId="0" fillId="8" borderId="0" xfId="0" applyFill="1"/>
    <xf numFmtId="0" fontId="11" fillId="0" borderId="0" xfId="0" applyFont="1" applyAlignment="1">
      <alignment wrapText="1"/>
    </xf>
    <xf numFmtId="0" fontId="0" fillId="0" borderId="0" xfId="0" applyAlignment="1">
      <alignment horizontal="left" vertical="center" wrapText="1"/>
    </xf>
    <xf numFmtId="0" fontId="0" fillId="0" borderId="0" xfId="0" applyFill="1" applyBorder="1" applyAlignment="1">
      <alignment horizontal="left" vertical="center" wrapText="1"/>
    </xf>
    <xf numFmtId="0" fontId="15" fillId="0" borderId="0" xfId="0" applyFont="1"/>
    <xf numFmtId="9" fontId="16" fillId="5" borderId="4" xfId="1" applyFont="1" applyFill="1" applyBorder="1"/>
    <xf numFmtId="9" fontId="16" fillId="5" borderId="5" xfId="1" applyFont="1" applyFill="1" applyBorder="1"/>
    <xf numFmtId="9" fontId="16" fillId="5" borderId="6" xfId="1" applyFont="1" applyFill="1" applyBorder="1"/>
    <xf numFmtId="9" fontId="16" fillId="5" borderId="7" xfId="1" applyFont="1" applyFill="1" applyBorder="1"/>
    <xf numFmtId="9" fontId="16" fillId="5" borderId="0" xfId="1" applyFont="1" applyFill="1" applyBorder="1"/>
    <xf numFmtId="9" fontId="16" fillId="5" borderId="8" xfId="1" applyFont="1" applyFill="1" applyBorder="1"/>
    <xf numFmtId="9" fontId="16" fillId="5" borderId="9" xfId="1" applyFont="1" applyFill="1" applyBorder="1"/>
    <xf numFmtId="9" fontId="16" fillId="5" borderId="10" xfId="1" applyFont="1" applyFill="1" applyBorder="1"/>
    <xf numFmtId="9" fontId="16" fillId="5" borderId="11" xfId="1" applyFont="1" applyFill="1" applyBorder="1"/>
    <xf numFmtId="0" fontId="17" fillId="0" borderId="0" xfId="0" applyFont="1"/>
    <xf numFmtId="9" fontId="17" fillId="0" borderId="0" xfId="0" applyNumberFormat="1" applyFont="1" applyProtection="1"/>
    <xf numFmtId="0" fontId="12" fillId="0" borderId="0" xfId="0" applyFont="1" applyAlignment="1">
      <alignment wrapText="1"/>
    </xf>
    <xf numFmtId="0" fontId="20" fillId="0" borderId="0" xfId="0" applyFont="1" applyAlignment="1">
      <alignment horizontal="right" vertical="center"/>
    </xf>
    <xf numFmtId="0" fontId="21" fillId="0" borderId="0" xfId="0" applyFont="1"/>
    <xf numFmtId="0" fontId="12"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xf>
    <xf numFmtId="0" fontId="22" fillId="11" borderId="0" xfId="0" applyFont="1" applyFill="1" applyAlignment="1">
      <alignment horizontal="center" vertical="top" wrapText="1"/>
    </xf>
    <xf numFmtId="0" fontId="22" fillId="0" borderId="0" xfId="0" applyFont="1" applyFill="1" applyAlignment="1">
      <alignment horizontal="center" vertical="top" wrapText="1"/>
    </xf>
    <xf numFmtId="0" fontId="15" fillId="11" borderId="0" xfId="0" applyFont="1" applyFill="1" applyAlignment="1">
      <alignment vertical="center"/>
    </xf>
    <xf numFmtId="0" fontId="24" fillId="11" borderId="0" xfId="0" applyFont="1" applyFill="1" applyAlignment="1">
      <alignment vertical="center" wrapText="1"/>
    </xf>
    <xf numFmtId="9" fontId="14" fillId="6" borderId="3" xfId="1" applyFont="1" applyFill="1" applyBorder="1" applyAlignment="1" applyProtection="1">
      <alignment horizontal="center" vertical="center"/>
      <protection locked="0"/>
    </xf>
    <xf numFmtId="9" fontId="8" fillId="12" borderId="3" xfId="0" applyNumberFormat="1" applyFont="1" applyFill="1" applyBorder="1" applyAlignment="1" applyProtection="1">
      <alignment horizontal="center" vertical="center"/>
      <protection locked="0"/>
    </xf>
    <xf numFmtId="9" fontId="14" fillId="6" borderId="0" xfId="0" applyNumberFormat="1" applyFont="1" applyFill="1" applyAlignment="1" applyProtection="1">
      <alignment horizontal="center" vertical="center"/>
      <protection locked="0"/>
    </xf>
    <xf numFmtId="0" fontId="11" fillId="0" borderId="1" xfId="0" applyFont="1" applyBorder="1" applyAlignment="1">
      <alignment horizontal="center" vertical="center"/>
    </xf>
    <xf numFmtId="0" fontId="2" fillId="7" borderId="20" xfId="0" applyFont="1" applyFill="1" applyBorder="1" applyAlignment="1" applyProtection="1">
      <alignment horizontal="center" wrapText="1"/>
      <protection locked="0"/>
    </xf>
    <xf numFmtId="3" fontId="0" fillId="6" borderId="20" xfId="0" applyNumberFormat="1" applyFill="1" applyBorder="1" applyAlignment="1" applyProtection="1">
      <alignment horizontal="center" vertical="center"/>
      <protection locked="0"/>
    </xf>
    <xf numFmtId="164" fontId="0" fillId="0" borderId="20" xfId="1" applyNumberFormat="1" applyFont="1" applyBorder="1" applyAlignment="1">
      <alignment horizontal="center" vertical="center"/>
    </xf>
    <xf numFmtId="164" fontId="0" fillId="6" borderId="20" xfId="1" applyNumberFormat="1" applyFont="1" applyFill="1" applyBorder="1" applyAlignment="1" applyProtection="1">
      <alignment horizontal="center" vertical="center"/>
      <protection locked="0"/>
    </xf>
    <xf numFmtId="0" fontId="2" fillId="2" borderId="20" xfId="0" applyFont="1" applyFill="1" applyBorder="1" applyAlignment="1" applyProtection="1">
      <alignment horizontal="center"/>
      <protection locked="0"/>
    </xf>
    <xf numFmtId="0" fontId="2" fillId="2" borderId="20" xfId="0" applyFont="1" applyFill="1" applyBorder="1" applyAlignment="1" applyProtection="1">
      <alignment horizontal="center" wrapText="1"/>
      <protection locked="0"/>
    </xf>
    <xf numFmtId="0" fontId="11" fillId="0" borderId="0" xfId="0" applyFont="1" applyBorder="1" applyAlignment="1">
      <alignment vertical="center" wrapText="1"/>
    </xf>
    <xf numFmtId="0" fontId="0" fillId="0" borderId="0" xfId="0" applyFont="1" applyBorder="1"/>
    <xf numFmtId="3" fontId="0" fillId="8" borderId="20" xfId="0" applyNumberFormat="1" applyFill="1" applyBorder="1" applyAlignment="1" applyProtection="1">
      <alignment horizontal="center" vertical="center"/>
      <protection locked="0"/>
    </xf>
    <xf numFmtId="9" fontId="0" fillId="0" borderId="20" xfId="1" applyFont="1" applyBorder="1" applyAlignment="1">
      <alignment horizontal="center" vertical="center"/>
    </xf>
    <xf numFmtId="3" fontId="0" fillId="10" borderId="20" xfId="0" applyNumberFormat="1" applyFill="1" applyBorder="1" applyAlignment="1" applyProtection="1">
      <alignment horizontal="center" vertical="center"/>
      <protection locked="0"/>
    </xf>
    <xf numFmtId="0" fontId="2" fillId="2" borderId="20" xfId="0" applyFont="1" applyFill="1" applyBorder="1" applyAlignment="1" applyProtection="1">
      <alignment horizontal="center"/>
    </xf>
    <xf numFmtId="164" fontId="0" fillId="10" borderId="20" xfId="1" applyNumberFormat="1" applyFont="1" applyFill="1" applyBorder="1" applyAlignment="1" applyProtection="1">
      <alignment horizontal="center" vertical="center"/>
      <protection locked="0"/>
    </xf>
    <xf numFmtId="3" fontId="0" fillId="8" borderId="20" xfId="0" applyNumberFormat="1" applyFill="1" applyBorder="1" applyAlignment="1" applyProtection="1">
      <alignment horizontal="center" vertical="center"/>
    </xf>
    <xf numFmtId="3" fontId="0" fillId="9" borderId="20" xfId="0" applyNumberFormat="1" applyFill="1" applyBorder="1" applyAlignment="1" applyProtection="1">
      <alignment horizontal="center" vertical="center"/>
      <protection locked="0"/>
    </xf>
    <xf numFmtId="164" fontId="0" fillId="9" borderId="20" xfId="1" applyNumberFormat="1" applyFont="1" applyFill="1" applyBorder="1" applyAlignment="1" applyProtection="1">
      <alignment horizontal="center" vertical="center"/>
      <protection locked="0"/>
    </xf>
    <xf numFmtId="0" fontId="25" fillId="0" borderId="13" xfId="0" applyFont="1" applyBorder="1" applyAlignment="1">
      <alignment vertical="center" wrapText="1"/>
    </xf>
    <xf numFmtId="0" fontId="27" fillId="0" borderId="0" xfId="0" applyFont="1"/>
    <xf numFmtId="9" fontId="27" fillId="0" borderId="0" xfId="1" applyFont="1"/>
    <xf numFmtId="0" fontId="13" fillId="0" borderId="0" xfId="0" applyFont="1" applyAlignment="1">
      <alignment wrapText="1"/>
    </xf>
    <xf numFmtId="0" fontId="11" fillId="9" borderId="0" xfId="0" applyFont="1" applyFill="1" applyAlignment="1">
      <alignment wrapText="1"/>
    </xf>
    <xf numFmtId="0" fontId="23" fillId="4" borderId="0" xfId="0" applyFont="1" applyFill="1" applyAlignment="1" applyProtection="1">
      <alignment horizontal="center" wrapText="1"/>
    </xf>
    <xf numFmtId="0" fontId="11" fillId="9" borderId="0" xfId="0" applyFont="1" applyFill="1"/>
    <xf numFmtId="0" fontId="11" fillId="9" borderId="0" xfId="0" applyFont="1" applyFill="1" applyAlignment="1">
      <alignment vertical="top"/>
    </xf>
    <xf numFmtId="0" fontId="11" fillId="9" borderId="0" xfId="0" applyFont="1" applyFill="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0" fillId="11" borderId="0" xfId="0" applyFill="1" applyAlignment="1">
      <alignment horizontal="center" wrapText="1"/>
    </xf>
    <xf numFmtId="0" fontId="0" fillId="0" borderId="0" xfId="0" applyAlignment="1">
      <alignment vertical="center"/>
    </xf>
    <xf numFmtId="0" fontId="28" fillId="0" borderId="0" xfId="0" applyFont="1" applyAlignment="1">
      <alignment vertical="center"/>
    </xf>
    <xf numFmtId="0" fontId="29" fillId="0" borderId="0" xfId="0" applyFont="1" applyAlignment="1">
      <alignment vertical="center"/>
    </xf>
    <xf numFmtId="0" fontId="0" fillId="0" borderId="0" xfId="0" applyAlignment="1">
      <alignment horizontal="left" vertical="center" indent="5"/>
    </xf>
    <xf numFmtId="0" fontId="33" fillId="0" borderId="0" xfId="3" applyAlignment="1">
      <alignment vertical="center"/>
    </xf>
    <xf numFmtId="0" fontId="3" fillId="0" borderId="0" xfId="0" applyFont="1" applyAlignment="1">
      <alignment vertical="center"/>
    </xf>
    <xf numFmtId="0" fontId="31" fillId="0" borderId="0" xfId="0" applyFont="1" applyAlignment="1">
      <alignment vertical="center"/>
    </xf>
    <xf numFmtId="0" fontId="0" fillId="0" borderId="0" xfId="0" applyAlignment="1">
      <alignment vertical="center"/>
    </xf>
    <xf numFmtId="164" fontId="0" fillId="0" borderId="0" xfId="1" applyNumberFormat="1" applyFont="1" applyFill="1" applyBorder="1" applyAlignment="1" applyProtection="1">
      <alignment horizontal="center" vertical="center"/>
      <protection locked="0"/>
    </xf>
    <xf numFmtId="0" fontId="11" fillId="0" borderId="0" xfId="0" applyFont="1" applyAlignment="1"/>
    <xf numFmtId="0" fontId="25" fillId="0" borderId="0" xfId="0" applyFont="1" applyAlignment="1">
      <alignment vertical="top" wrapText="1"/>
    </xf>
    <xf numFmtId="0" fontId="0" fillId="0" borderId="0" xfId="0" applyProtection="1"/>
    <xf numFmtId="0" fontId="0" fillId="0" borderId="0" xfId="0" applyAlignment="1" applyProtection="1">
      <alignment vertical="center" wrapText="1"/>
      <protection locked="0"/>
    </xf>
    <xf numFmtId="9" fontId="0" fillId="6" borderId="20" xfId="1" applyFont="1" applyFill="1" applyBorder="1" applyAlignment="1" applyProtection="1">
      <alignment horizontal="center" vertical="center"/>
      <protection locked="0"/>
    </xf>
    <xf numFmtId="0" fontId="44" fillId="0" borderId="0" xfId="0" applyFont="1" applyProtection="1"/>
    <xf numFmtId="0" fontId="0" fillId="0" borderId="0" xfId="0" applyFill="1" applyBorder="1" applyAlignment="1" applyProtection="1">
      <alignment vertical="center" wrapText="1"/>
      <protection locked="0"/>
    </xf>
    <xf numFmtId="0" fontId="0" fillId="0" borderId="0" xfId="0" applyBorder="1"/>
    <xf numFmtId="0" fontId="11" fillId="0" borderId="0" xfId="0" applyFont="1" applyAlignment="1">
      <alignment horizontal="left" vertical="top" wrapText="1"/>
    </xf>
    <xf numFmtId="0" fontId="11" fillId="0" borderId="0" xfId="0" applyFont="1" applyAlignment="1">
      <alignment horizontal="left"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0" xfId="0" applyFont="1" applyBorder="1" applyAlignment="1">
      <alignment horizontal="left" vertical="top" wrapText="1"/>
    </xf>
    <xf numFmtId="0" fontId="25" fillId="0" borderId="16" xfId="0" applyFont="1" applyBorder="1" applyAlignment="1">
      <alignment horizontal="left" vertical="top" wrapText="1"/>
    </xf>
    <xf numFmtId="0" fontId="25" fillId="0" borderId="17" xfId="0" applyFont="1" applyBorder="1" applyAlignment="1">
      <alignment horizontal="lef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11" fillId="0" borderId="23" xfId="0" applyFont="1" applyBorder="1" applyAlignment="1">
      <alignment horizontal="center" vertical="center"/>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3" fillId="0" borderId="0" xfId="0" applyFont="1" applyAlignment="1">
      <alignment horizontal="left" vertical="top" wrapText="1"/>
    </xf>
    <xf numFmtId="0" fontId="0" fillId="11" borderId="0" xfId="0" applyFill="1" applyAlignment="1">
      <alignment horizontal="center"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14" xfId="0" applyFont="1" applyBorder="1" applyAlignment="1">
      <alignment horizontal="left" wrapText="1"/>
    </xf>
    <xf numFmtId="0" fontId="25" fillId="0" borderId="15" xfId="0" applyFont="1" applyBorder="1" applyAlignment="1">
      <alignment horizontal="left" wrapText="1"/>
    </xf>
    <xf numFmtId="0" fontId="25" fillId="0" borderId="0" xfId="0" applyFont="1" applyBorder="1" applyAlignment="1">
      <alignment horizontal="left" wrapText="1"/>
    </xf>
    <xf numFmtId="0" fontId="25" fillId="0" borderId="16" xfId="0" applyFont="1" applyBorder="1" applyAlignment="1">
      <alignment horizontal="left" wrapText="1"/>
    </xf>
    <xf numFmtId="0" fontId="25" fillId="0" borderId="17" xfId="0" applyFont="1" applyBorder="1" applyAlignment="1">
      <alignment horizontal="left" wrapText="1"/>
    </xf>
    <xf numFmtId="0" fontId="25" fillId="0" borderId="18" xfId="0" applyFont="1" applyBorder="1" applyAlignment="1">
      <alignment horizontal="left" wrapText="1"/>
    </xf>
    <xf numFmtId="0" fontId="25" fillId="0" borderId="19" xfId="0" applyFont="1" applyBorder="1" applyAlignment="1">
      <alignment horizontal="left" wrapText="1"/>
    </xf>
    <xf numFmtId="0" fontId="18" fillId="0" borderId="0" xfId="0" applyFont="1" applyAlignment="1" applyProtection="1">
      <alignment horizontal="center" vertical="center" readingOrder="1"/>
      <protection locked="0"/>
    </xf>
    <xf numFmtId="0" fontId="0" fillId="0" borderId="0" xfId="0" applyBorder="1" applyAlignment="1">
      <alignment horizontal="left" wrapText="1"/>
    </xf>
    <xf numFmtId="0" fontId="3" fillId="0" borderId="0" xfId="0" applyFont="1" applyBorder="1" applyAlignment="1">
      <alignment horizontal="center"/>
    </xf>
    <xf numFmtId="0" fontId="25" fillId="0" borderId="15" xfId="0" applyFont="1" applyBorder="1" applyAlignment="1">
      <alignment horizontal="left" vertical="center" wrapText="1"/>
    </xf>
    <xf numFmtId="0" fontId="25" fillId="0" borderId="0" xfId="0" applyFont="1" applyBorder="1" applyAlignment="1">
      <alignment horizontal="left" vertical="center" wrapText="1"/>
    </xf>
    <xf numFmtId="0" fontId="25" fillId="0" borderId="16" xfId="0" applyFont="1" applyBorder="1" applyAlignment="1">
      <alignment horizontal="left" vertical="center" wrapText="1"/>
    </xf>
    <xf numFmtId="0" fontId="19" fillId="0" borderId="0" xfId="0" applyFont="1" applyAlignment="1">
      <alignment horizontal="center" readingOrder="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4" xfId="0" applyFont="1" applyBorder="1" applyAlignment="1">
      <alignment horizontal="left" wrapText="1"/>
    </xf>
    <xf numFmtId="0" fontId="26" fillId="0" borderId="15" xfId="0" applyFont="1" applyBorder="1" applyAlignment="1">
      <alignment horizontal="left" wrapText="1"/>
    </xf>
    <xf numFmtId="0" fontId="26" fillId="0" borderId="0" xfId="0" applyFont="1" applyBorder="1" applyAlignment="1">
      <alignment horizontal="left" wrapText="1"/>
    </xf>
    <xf numFmtId="0" fontId="26" fillId="0" borderId="16" xfId="0" applyFont="1" applyBorder="1" applyAlignment="1">
      <alignment horizontal="left" wrapText="1"/>
    </xf>
    <xf numFmtId="0" fontId="26" fillId="0" borderId="17" xfId="0" applyFont="1" applyBorder="1" applyAlignment="1">
      <alignment horizontal="left" wrapText="1"/>
    </xf>
    <xf numFmtId="0" fontId="26" fillId="0" borderId="18" xfId="0" applyFont="1" applyBorder="1" applyAlignment="1">
      <alignment horizontal="left" wrapText="1"/>
    </xf>
    <xf numFmtId="0" fontId="26" fillId="0" borderId="19" xfId="0" applyFont="1" applyBorder="1" applyAlignment="1">
      <alignment horizontal="left"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2"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3" builtinId="8"/>
    <cellStyle name="Input" xfId="11" builtinId="20" customBuiltin="1"/>
    <cellStyle name="Linked Cell" xfId="14" builtinId="24" customBuiltin="1"/>
    <cellStyle name="Neutral" xfId="10" builtinId="28" customBuiltin="1"/>
    <cellStyle name="Normal" xfId="0" builtinId="0"/>
    <cellStyle name="Normal 2" xfId="45"/>
    <cellStyle name="Note" xfId="17" builtinId="10" customBuiltin="1"/>
    <cellStyle name="Output" xfId="12" builtinId="21" customBuiltin="1"/>
    <cellStyle name="Percent" xfId="1" builtinId="5"/>
    <cellStyle name="Title 2" xfId="44"/>
    <cellStyle name="Total" xfId="19" builtinId="25" customBuiltin="1"/>
    <cellStyle name="Warning Text" xfId="16" builtinId="11" customBuiltin="1"/>
  </cellStyles>
  <dxfs count="32">
    <dxf>
      <font>
        <color theme="4"/>
      </font>
      <fill>
        <patternFill>
          <bgColor theme="4"/>
        </patternFill>
      </fill>
    </dxf>
    <dxf>
      <font>
        <color theme="5"/>
      </font>
      <fill>
        <patternFill>
          <bgColor theme="5"/>
        </patternFill>
      </fill>
    </dxf>
    <dxf>
      <font>
        <color theme="7"/>
      </font>
      <fill>
        <patternFill>
          <bgColor theme="7"/>
        </patternFill>
      </fill>
    </dxf>
    <dxf>
      <font>
        <b/>
        <i val="0"/>
        <color auto="1"/>
      </font>
      <fill>
        <patternFill>
          <bgColor theme="4"/>
        </patternFill>
      </fill>
    </dxf>
    <dxf>
      <font>
        <b/>
        <i val="0"/>
        <color auto="1"/>
      </font>
      <fill>
        <patternFill>
          <bgColor theme="5"/>
        </patternFill>
      </fill>
    </dxf>
    <dxf>
      <font>
        <b/>
        <i val="0"/>
        <color auto="1"/>
      </font>
      <fill>
        <patternFill>
          <bgColor theme="7"/>
        </patternFill>
      </fill>
    </dxf>
    <dxf>
      <font>
        <color theme="1"/>
      </font>
    </dxf>
    <dxf>
      <font>
        <color theme="4"/>
      </font>
      <fill>
        <patternFill>
          <bgColor theme="4"/>
        </patternFill>
      </fill>
    </dxf>
    <dxf>
      <font>
        <color theme="5"/>
      </font>
      <fill>
        <patternFill>
          <bgColor theme="5"/>
        </patternFill>
      </fill>
    </dxf>
    <dxf>
      <font>
        <color theme="7"/>
      </font>
      <fill>
        <patternFill>
          <bgColor theme="7"/>
        </patternFill>
      </fill>
    </dxf>
    <dxf>
      <font>
        <b/>
        <i val="0"/>
        <color auto="1"/>
      </font>
      <fill>
        <patternFill>
          <bgColor theme="4"/>
        </patternFill>
      </fill>
    </dxf>
    <dxf>
      <font>
        <b/>
        <i val="0"/>
        <color auto="1"/>
      </font>
      <fill>
        <patternFill>
          <bgColor theme="5"/>
        </patternFill>
      </fill>
    </dxf>
    <dxf>
      <font>
        <b/>
        <i val="0"/>
        <color auto="1"/>
      </font>
      <fill>
        <patternFill>
          <bgColor theme="7"/>
        </patternFill>
      </fill>
    </dxf>
    <dxf>
      <font>
        <color theme="4" tint="0.79998168889431442"/>
      </font>
      <fill>
        <patternFill>
          <bgColor theme="4" tint="0.79998168889431442"/>
        </patternFill>
      </fill>
    </dxf>
    <dxf>
      <font>
        <color theme="4" tint="0.39994506668294322"/>
      </font>
      <fill>
        <patternFill>
          <bgColor theme="4" tint="0.39994506668294322"/>
        </patternFill>
      </fill>
    </dxf>
    <dxf>
      <font>
        <color theme="4" tint="-0.499984740745262"/>
      </font>
      <fill>
        <patternFill>
          <bgColor theme="4" tint="-0.499984740745262"/>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theme="7" tint="0.39994506668294322"/>
      </font>
      <fill>
        <patternFill>
          <bgColor theme="7" tint="0.39994506668294322"/>
        </patternFill>
      </fill>
    </dxf>
  </dxfs>
  <tableStyles count="0" defaultTableStyle="TableStyleMedium2" defaultPivotStyle="PivotStyleLight16"/>
  <colors>
    <mruColors>
      <color rgb="FFFEDEFC"/>
      <color rgb="FF9699FF"/>
      <color rgb="FFCC99FF"/>
      <color rgb="FFFF66FF"/>
      <color rgb="FFFFF7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Arial" panose="020B0604020202020204" pitchFamily="34" charset="0"/>
              </a:defRPr>
            </a:pPr>
            <a:r>
              <a:rPr lang="en-US" sz="1600">
                <a:latin typeface="+mn-lt"/>
              </a:rPr>
              <a:t>Indicator 1: Include</a:t>
            </a:r>
            <a:r>
              <a:rPr lang="en-US" sz="1600" baseline="0">
                <a:latin typeface="+mn-lt"/>
              </a:rPr>
              <a:t> a descriptive title!</a:t>
            </a:r>
            <a:endParaRPr lang="en-US" sz="1600">
              <a:latin typeface="+mn-lt"/>
            </a:endParaRPr>
          </a:p>
        </c:rich>
      </c:tx>
      <c:layout/>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2.27272727272727E-2"/>
          <c:y val="0.16666666666666699"/>
          <c:w val="0.95454545454545503"/>
          <c:h val="0.732765237678624"/>
        </c:manualLayout>
      </c:layout>
      <c:lineChart>
        <c:grouping val="standard"/>
        <c:varyColors val="0"/>
        <c:ser>
          <c:idx val="0"/>
          <c:order val="0"/>
          <c:tx>
            <c:strRef>
              <c:f>ind1calc!$A$2</c:f>
              <c:strCache>
                <c:ptCount val="1"/>
                <c:pt idx="0">
                  <c:v>Graduation rate</c:v>
                </c:pt>
              </c:strCache>
            </c:strRef>
          </c:tx>
          <c:spPr>
            <a:ln w="19050" cap="rnd">
              <a:solidFill>
                <a:schemeClr val="accent1"/>
              </a:solidFill>
              <a:round/>
            </a:ln>
            <a:effectLst/>
          </c:spPr>
          <c:marker>
            <c:symbol val="circle"/>
            <c:size val="5"/>
            <c:spPr>
              <a:solidFill>
                <a:schemeClr val="accent1"/>
              </a:solidFill>
              <a:ln w="19050">
                <a:solidFill>
                  <a:schemeClr val="accent1"/>
                </a:solidFill>
              </a:ln>
              <a:effectLst/>
            </c:spPr>
          </c:marker>
          <c:dLbls>
            <c:dLbl>
              <c:idx val="0"/>
              <c:layout/>
              <c:dLblPos val="b"/>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6655-469D-AA45-749C0C4E2506}"/>
                </c:ext>
              </c:extLst>
            </c:dLbl>
            <c:dLbl>
              <c:idx val="1"/>
              <c:layout>
                <c:manualLayout>
                  <c:x val="-3.82335524175181E-2"/>
                  <c:y val="-4.38054826480024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D00-924A-8585-06C7D3E7E2E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[0]!grad_rate_years</c:f>
              <c:numCache>
                <c:formatCode>General</c:formatCode>
                <c:ptCount val="7"/>
                <c:pt idx="0">
                  <c:v>2010</c:v>
                </c:pt>
                <c:pt idx="1">
                  <c:v>2011</c:v>
                </c:pt>
                <c:pt idx="2">
                  <c:v>2012</c:v>
                </c:pt>
                <c:pt idx="3">
                  <c:v>2013</c:v>
                </c:pt>
                <c:pt idx="4">
                  <c:v>2014</c:v>
                </c:pt>
                <c:pt idx="5">
                  <c:v>2015</c:v>
                </c:pt>
                <c:pt idx="6">
                  <c:v>2016</c:v>
                </c:pt>
              </c:numCache>
            </c:numRef>
          </c:cat>
          <c:val>
            <c:numRef>
              <c:f>[0]!grad_rate</c:f>
              <c:numCache>
                <c:formatCode>General</c:formatCode>
                <c:ptCount val="7"/>
                <c:pt idx="0">
                  <c:v>0.64800000000000002</c:v>
                </c:pt>
                <c:pt idx="1">
                  <c:v>0.80904276186739899</c:v>
                </c:pt>
                <c:pt idx="2">
                  <c:v>0.59367427624027547</c:v>
                </c:pt>
                <c:pt idx="3">
                  <c:v>0.51812233876830405</c:v>
                </c:pt>
                <c:pt idx="4">
                  <c:v>0.68087629944882444</c:v>
                </c:pt>
                <c:pt idx="5">
                  <c:v>0.53614556581607564</c:v>
                </c:pt>
                <c:pt idx="6">
                  <c:v>0.58682391215941443</c:v>
                </c:pt>
              </c:numCache>
            </c:numRef>
          </c:val>
          <c:smooth val="0"/>
          <c:extLst>
            <c:ext xmlns:c16="http://schemas.microsoft.com/office/drawing/2014/chart" uri="{C3380CC4-5D6E-409C-BE32-E72D297353CC}">
              <c16:uniqueId val="{00000003-6655-469D-AA45-749C0C4E2506}"/>
            </c:ext>
          </c:extLst>
        </c:ser>
        <c:dLbls>
          <c:showLegendKey val="0"/>
          <c:showVal val="0"/>
          <c:showCatName val="0"/>
          <c:showSerName val="0"/>
          <c:showPercent val="0"/>
          <c:showBubbleSize val="0"/>
        </c:dLbls>
        <c:marker val="1"/>
        <c:smooth val="0"/>
        <c:axId val="-283564096"/>
        <c:axId val="-283561264"/>
      </c:lineChart>
      <c:lineChart>
        <c:grouping val="standard"/>
        <c:varyColors val="0"/>
        <c:ser>
          <c:idx val="1"/>
          <c:order val="1"/>
          <c:tx>
            <c:strRef>
              <c:f>ind1calc!$A$3</c:f>
              <c:strCache>
                <c:ptCount val="1"/>
                <c:pt idx="0">
                  <c:v>Target</c:v>
                </c:pt>
              </c:strCache>
            </c:strRef>
          </c:tx>
          <c:spPr>
            <a:ln w="19050" cap="rnd">
              <a:solidFill>
                <a:schemeClr val="accent5">
                  <a:lumMod val="50000"/>
                </a:schemeClr>
              </a:solidFill>
              <a:round/>
            </a:ln>
            <a:effectLst/>
          </c:spPr>
          <c:marker>
            <c:symbol val="circle"/>
            <c:size val="5"/>
            <c:spPr>
              <a:solidFill>
                <a:schemeClr val="accent5">
                  <a:lumMod val="50000"/>
                </a:schemeClr>
              </a:solidFill>
              <a:ln w="19050">
                <a:solidFill>
                  <a:schemeClr val="accent5">
                    <a:lumMod val="50000"/>
                  </a:schemeClr>
                </a:solidFill>
              </a:ln>
              <a:effectLst/>
            </c:spPr>
          </c:marker>
          <c:dLbls>
            <c:dLbl>
              <c:idx val="0"/>
              <c:layout/>
              <c:dLblPos val="t"/>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655-469D-AA45-749C0C4E2506}"/>
                </c:ext>
              </c:extLst>
            </c:dLbl>
            <c:dLbl>
              <c:idx val="1"/>
              <c:layout>
                <c:manualLayout>
                  <c:x val="-3.82335524175181E-2"/>
                  <c:y val="3.639807524059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00-924A-8585-06C7D3E7E2E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[0]!grad_rate_x</c:f>
              <c:numCache>
                <c:formatCode>General</c:formatCode>
                <c:ptCount val="7"/>
                <c:pt idx="0">
                  <c:v>1</c:v>
                </c:pt>
                <c:pt idx="1">
                  <c:v>2</c:v>
                </c:pt>
                <c:pt idx="2">
                  <c:v>3</c:v>
                </c:pt>
                <c:pt idx="3">
                  <c:v>4</c:v>
                </c:pt>
                <c:pt idx="4">
                  <c:v>5</c:v>
                </c:pt>
                <c:pt idx="5">
                  <c:v>6</c:v>
                </c:pt>
                <c:pt idx="6">
                  <c:v>7</c:v>
                </c:pt>
              </c:numCache>
            </c:numRef>
          </c:cat>
          <c:val>
            <c:numRef>
              <c:f>[0]!grad_rate_target</c:f>
              <c:numCache>
                <c:formatCode>General</c:formatCode>
                <c:ptCount val="7"/>
                <c:pt idx="0">
                  <c:v>0.72</c:v>
                </c:pt>
                <c:pt idx="1">
                  <c:v>0.74</c:v>
                </c:pt>
                <c:pt idx="2">
                  <c:v>0.76</c:v>
                </c:pt>
                <c:pt idx="3">
                  <c:v>0.78</c:v>
                </c:pt>
                <c:pt idx="4">
                  <c:v>0.8</c:v>
                </c:pt>
                <c:pt idx="5">
                  <c:v>0.82</c:v>
                </c:pt>
                <c:pt idx="6">
                  <c:v>0.6</c:v>
                </c:pt>
              </c:numCache>
            </c:numRef>
          </c:val>
          <c:smooth val="0"/>
          <c:extLst>
            <c:ext xmlns:c16="http://schemas.microsoft.com/office/drawing/2014/chart" uri="{C3380CC4-5D6E-409C-BE32-E72D297353CC}">
              <c16:uniqueId val="{00000005-6655-469D-AA45-749C0C4E2506}"/>
            </c:ext>
          </c:extLst>
        </c:ser>
        <c:dLbls>
          <c:showLegendKey val="0"/>
          <c:showVal val="0"/>
          <c:showCatName val="0"/>
          <c:showSerName val="0"/>
          <c:showPercent val="0"/>
          <c:showBubbleSize val="0"/>
        </c:dLbls>
        <c:marker val="1"/>
        <c:smooth val="0"/>
        <c:axId val="-283556624"/>
        <c:axId val="-283558944"/>
      </c:lineChart>
      <c:catAx>
        <c:axId val="-28356409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crossAx val="-283561264"/>
        <c:crosses val="autoZero"/>
        <c:auto val="1"/>
        <c:lblAlgn val="ctr"/>
        <c:lblOffset val="100"/>
        <c:noMultiLvlLbl val="0"/>
      </c:catAx>
      <c:valAx>
        <c:axId val="-283561264"/>
        <c:scaling>
          <c:orientation val="minMax"/>
          <c:max val="1"/>
          <c:min val="0"/>
        </c:scaling>
        <c:delete val="1"/>
        <c:axPos val="l"/>
        <c:numFmt formatCode="0%" sourceLinked="0"/>
        <c:majorTickMark val="none"/>
        <c:minorTickMark val="none"/>
        <c:tickLblPos val="nextTo"/>
        <c:crossAx val="-283564096"/>
        <c:crosses val="autoZero"/>
        <c:crossBetween val="between"/>
        <c:majorUnit val="0.25"/>
      </c:valAx>
      <c:valAx>
        <c:axId val="-283558944"/>
        <c:scaling>
          <c:orientation val="minMax"/>
        </c:scaling>
        <c:delete val="1"/>
        <c:axPos val="r"/>
        <c:numFmt formatCode="General" sourceLinked="1"/>
        <c:majorTickMark val="out"/>
        <c:minorTickMark val="none"/>
        <c:tickLblPos val="nextTo"/>
        <c:crossAx val="-283556624"/>
        <c:crosses val="max"/>
        <c:crossBetween val="between"/>
      </c:valAx>
      <c:catAx>
        <c:axId val="-283556624"/>
        <c:scaling>
          <c:orientation val="minMax"/>
        </c:scaling>
        <c:delete val="1"/>
        <c:axPos val="t"/>
        <c:numFmt formatCode="General" sourceLinked="1"/>
        <c:majorTickMark val="out"/>
        <c:minorTickMark val="none"/>
        <c:tickLblPos val="nextTo"/>
        <c:crossAx val="-283558944"/>
        <c:crosses val="max"/>
        <c:auto val="1"/>
        <c:lblAlgn val="ctr"/>
        <c:lblOffset val="100"/>
        <c:noMultiLvlLbl val="0"/>
      </c:cat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Indicator 3C: Include a descriptive title!</a:t>
            </a:r>
            <a:endParaRPr lang="en-US">
              <a:effectLst/>
            </a:endParaRPr>
          </a:p>
        </c:rich>
      </c:tx>
      <c:layout>
        <c:manualLayout>
          <c:xMode val="edge"/>
          <c:yMode val="edge"/>
          <c:x val="6.8479166666666702E-2"/>
          <c:y val="7.9245283018867907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Proficiency rate</c:v>
          </c:tx>
          <c:spPr>
            <a:noFill/>
            <a:ln>
              <a:noFill/>
            </a:ln>
            <a:effectLst/>
          </c:spPr>
          <c:invertIfNegative val="0"/>
          <c:dLbls>
            <c:numFmt formatCode="0%" sourceLinked="0"/>
            <c:spPr>
              <a:solidFill>
                <a:schemeClr val="accent1"/>
              </a:solidFill>
              <a:ln>
                <a:no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ellipse">
                    <a:avLst/>
                  </a:prstGeom>
                  <a:noFill/>
                  <a:ln>
                    <a:noFill/>
                  </a:ln>
                </c15:spPr>
                <c15:showLeaderLines val="1"/>
                <c15:leaderLines>
                  <c:spPr>
                    <a:ln w="9525" cap="flat" cmpd="sng" algn="ctr">
                      <a:solidFill>
                        <a:schemeClr val="tx1">
                          <a:lumMod val="35000"/>
                          <a:lumOff val="65000"/>
                        </a:schemeClr>
                      </a:solidFill>
                      <a:round/>
                    </a:ln>
                    <a:effectLst/>
                  </c:spPr>
                </c15:leaderLines>
              </c:ext>
            </c:extLst>
          </c:dLbls>
          <c:errBars>
            <c:errBarType val="minus"/>
            <c:errValType val="percentage"/>
            <c:noEndCap val="1"/>
            <c:val val="100"/>
            <c:spPr>
              <a:noFill/>
              <a:ln w="9525" cap="flat" cmpd="sng" algn="ctr">
                <a:solidFill>
                  <a:schemeClr val="tx1">
                    <a:lumMod val="65000"/>
                    <a:lumOff val="35000"/>
                  </a:schemeClr>
                </a:solidFill>
                <a:round/>
              </a:ln>
              <a:effectLst/>
            </c:spPr>
          </c:errBars>
          <c:cat>
            <c:strRef>
              <c:f>[0]!ind3c_cats</c:f>
              <c:strCache>
                <c:ptCount val="4"/>
                <c:pt idx="0">
                  <c:v>Math</c:v>
                </c:pt>
                <c:pt idx="1">
                  <c:v>Reading</c:v>
                </c:pt>
                <c:pt idx="2">
                  <c:v>Science</c:v>
                </c:pt>
                <c:pt idx="3">
                  <c:v>0</c:v>
                </c:pt>
              </c:strCache>
            </c:strRef>
          </c:cat>
          <c:val>
            <c:numRef>
              <c:f>[0]!ind3c_cat_rate</c:f>
              <c:numCache>
                <c:formatCode>General</c:formatCode>
                <c:ptCount val="3"/>
                <c:pt idx="0">
                  <c:v>0.40592652729855894</c:v>
                </c:pt>
                <c:pt idx="1">
                  <c:v>0.36889011901466923</c:v>
                </c:pt>
                <c:pt idx="2">
                  <c:v>0.82443373055580826</c:v>
                </c:pt>
              </c:numCache>
            </c:numRef>
          </c:val>
          <c:extLst>
            <c:ext xmlns:c16="http://schemas.microsoft.com/office/drawing/2014/chart" uri="{C3380CC4-5D6E-409C-BE32-E72D297353CC}">
              <c16:uniqueId val="{00000000-2B3C-4C00-B9C1-CE1DD19FE29E}"/>
            </c:ext>
          </c:extLst>
        </c:ser>
        <c:dLbls>
          <c:showLegendKey val="0"/>
          <c:showVal val="0"/>
          <c:showCatName val="0"/>
          <c:showSerName val="0"/>
          <c:showPercent val="0"/>
          <c:showBubbleSize val="0"/>
        </c:dLbls>
        <c:gapWidth val="182"/>
        <c:axId val="-283415264"/>
        <c:axId val="-283412432"/>
      </c:barChart>
      <c:lineChart>
        <c:grouping val="standard"/>
        <c:varyColors val="0"/>
        <c:ser>
          <c:idx val="1"/>
          <c:order val="1"/>
          <c:tx>
            <c:v>Target</c:v>
          </c:tx>
          <c:spPr>
            <a:ln w="28575" cap="rnd">
              <a:noFill/>
              <a:round/>
            </a:ln>
            <a:effectLst/>
          </c:spPr>
          <c:marker>
            <c:symbol val="circle"/>
            <c:size val="5"/>
            <c:spPr>
              <a:solidFill>
                <a:schemeClr val="bg1"/>
              </a:solidFill>
              <a:ln w="190500">
                <a:solidFill>
                  <a:schemeClr val="bg1">
                    <a:lumMod val="85000"/>
                    <a:alpha val="25000"/>
                  </a:schemeClr>
                </a:solidFill>
              </a:ln>
              <a:effectLst/>
            </c:spPr>
          </c:marker>
          <c:dLbls>
            <c:numFmt formatCode="0%" sourceLinked="0"/>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ellipse">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[0]!ind3c_cats</c:f>
              <c:strCache>
                <c:ptCount val="4"/>
                <c:pt idx="0">
                  <c:v>Math</c:v>
                </c:pt>
                <c:pt idx="1">
                  <c:v>Reading</c:v>
                </c:pt>
                <c:pt idx="2">
                  <c:v>Science</c:v>
                </c:pt>
                <c:pt idx="3">
                  <c:v>0</c:v>
                </c:pt>
              </c:strCache>
            </c:strRef>
          </c:cat>
          <c:val>
            <c:numRef>
              <c:f>[0]!ind3c_cat_target</c:f>
              <c:numCache>
                <c:formatCode>General</c:formatCode>
                <c:ptCount val="3"/>
                <c:pt idx="0">
                  <c:v>0.1</c:v>
                </c:pt>
                <c:pt idx="1">
                  <c:v>0.2</c:v>
                </c:pt>
                <c:pt idx="2">
                  <c:v>0.3</c:v>
                </c:pt>
              </c:numCache>
            </c:numRef>
          </c:val>
          <c:smooth val="0"/>
          <c:extLst>
            <c:ext xmlns:c16="http://schemas.microsoft.com/office/drawing/2014/chart" uri="{C3380CC4-5D6E-409C-BE32-E72D297353CC}">
              <c16:uniqueId val="{00000001-2B3C-4C00-B9C1-CE1DD19FE29E}"/>
            </c:ext>
          </c:extLst>
        </c:ser>
        <c:dLbls>
          <c:showLegendKey val="0"/>
          <c:showVal val="0"/>
          <c:showCatName val="0"/>
          <c:showSerName val="0"/>
          <c:showPercent val="0"/>
          <c:showBubbleSize val="0"/>
        </c:dLbls>
        <c:marker val="1"/>
        <c:smooth val="0"/>
        <c:axId val="-283415264"/>
        <c:axId val="-283412432"/>
      </c:lineChart>
      <c:catAx>
        <c:axId val="-28341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83412432"/>
        <c:crosses val="autoZero"/>
        <c:auto val="1"/>
        <c:lblAlgn val="ctr"/>
        <c:lblOffset val="100"/>
        <c:noMultiLvlLbl val="0"/>
      </c:catAx>
      <c:valAx>
        <c:axId val="-283412432"/>
        <c:scaling>
          <c:orientation val="minMax"/>
          <c:max val="1"/>
        </c:scaling>
        <c:delete val="1"/>
        <c:axPos val="l"/>
        <c:majorGridlines>
          <c:spPr>
            <a:ln w="9525" cap="flat" cmpd="sng" algn="ctr">
              <a:noFill/>
              <a:round/>
            </a:ln>
            <a:effectLst/>
          </c:spPr>
        </c:majorGridlines>
        <c:numFmt formatCode="0%" sourceLinked="0"/>
        <c:majorTickMark val="out"/>
        <c:minorTickMark val="none"/>
        <c:tickLblPos val="nextTo"/>
        <c:crossAx val="-28341526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en-US" sz="1100" b="0" i="0" u="none" strike="noStrike" baseline="0">
                <a:effectLst/>
              </a:rPr>
              <a:t>Math</a:t>
            </a:r>
            <a:endParaRPr lang="en-US" sz="1100"/>
          </a:p>
        </c:rich>
      </c:tx>
      <c:layout>
        <c:manualLayout>
          <c:xMode val="edge"/>
          <c:yMode val="edge"/>
          <c:x val="0.37456325129441398"/>
          <c:y val="0.154376457890671"/>
        </c:manualLayout>
      </c:layout>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142891513560798"/>
          <c:y val="0.31192314960629902"/>
          <c:w val="0.40047572178477697"/>
          <c:h val="0.57668503937007898"/>
        </c:manualLayout>
      </c:layout>
      <c:doughnutChart>
        <c:varyColors val="1"/>
        <c:ser>
          <c:idx val="0"/>
          <c:order val="0"/>
          <c:tx>
            <c:v>Math</c:v>
          </c:tx>
          <c:dPt>
            <c:idx val="0"/>
            <c:bubble3D val="0"/>
            <c:spPr>
              <a:solidFill>
                <a:schemeClr val="accent1"/>
              </a:solidFill>
              <a:ln w="19050">
                <a:solidFill>
                  <a:schemeClr val="bg1">
                    <a:lumMod val="75000"/>
                  </a:schemeClr>
                </a:solidFill>
              </a:ln>
              <a:effectLst/>
            </c:spPr>
            <c:extLst>
              <c:ext xmlns:c16="http://schemas.microsoft.com/office/drawing/2014/chart" uri="{C3380CC4-5D6E-409C-BE32-E72D297353CC}">
                <c16:uniqueId val="{00000011-96EA-4015-AC72-494BBEBE492E}"/>
              </c:ext>
            </c:extLst>
          </c:dPt>
          <c:dPt>
            <c:idx val="1"/>
            <c:bubble3D val="0"/>
            <c:spPr>
              <a:noFill/>
              <a:ln w="19050">
                <a:solidFill>
                  <a:schemeClr val="bg1">
                    <a:lumMod val="75000"/>
                  </a:schemeClr>
                </a:solidFill>
              </a:ln>
              <a:effectLst/>
            </c:spPr>
            <c:extLst>
              <c:ext xmlns:c16="http://schemas.microsoft.com/office/drawing/2014/chart" uri="{C3380CC4-5D6E-409C-BE32-E72D297353CC}">
                <c16:uniqueId val="{0000001C-96EA-4015-AC72-494BBEBE492E}"/>
              </c:ext>
            </c:extLst>
          </c:dPt>
          <c:dLbls>
            <c:dLbl>
              <c:idx val="0"/>
              <c:layout>
                <c:manualLayout>
                  <c:x val="-0.17205284297596771"/>
                  <c:y val="5.5598362704661917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accen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7652486340674398"/>
                      <c:h val="0.14299379844767099"/>
                    </c:manualLayout>
                  </c15:layout>
                </c:ext>
                <c:ext xmlns:c16="http://schemas.microsoft.com/office/drawing/2014/chart" uri="{C3380CC4-5D6E-409C-BE32-E72D297353CC}">
                  <c16:uniqueId val="{00000011-96EA-4015-AC72-494BBEBE492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ind3ccalc!$B$120:$B$121</c:f>
              <c:numCache>
                <c:formatCode>0%</c:formatCode>
                <c:ptCount val="2"/>
                <c:pt idx="0">
                  <c:v>0.40592652729855894</c:v>
                </c:pt>
                <c:pt idx="1">
                  <c:v>0.59407347270144106</c:v>
                </c:pt>
              </c:numCache>
            </c:numRef>
          </c:val>
          <c:extLst>
            <c:ext xmlns:c16="http://schemas.microsoft.com/office/drawing/2014/chart" uri="{C3380CC4-5D6E-409C-BE32-E72D297353CC}">
              <c16:uniqueId val="{00000007-96EA-4015-AC72-494BBEBE492E}"/>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en-US" sz="1100" b="0" i="0" u="none" strike="noStrike" baseline="0">
                <a:effectLst/>
              </a:rPr>
              <a:t>Reading</a:t>
            </a:r>
            <a:endParaRPr lang="en-US" sz="1100"/>
          </a:p>
        </c:rich>
      </c:tx>
      <c:layout>
        <c:manualLayout>
          <c:xMode val="edge"/>
          <c:yMode val="edge"/>
          <c:x val="0.353427801256745"/>
          <c:y val="0.16196486254901299"/>
        </c:manualLayout>
      </c:layout>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142891513560798"/>
          <c:y val="0.31192314960629902"/>
          <c:w val="0.40047572178477697"/>
          <c:h val="0.57668503937007898"/>
        </c:manualLayout>
      </c:layout>
      <c:doughnutChart>
        <c:varyColors val="1"/>
        <c:ser>
          <c:idx val="0"/>
          <c:order val="0"/>
          <c:tx>
            <c:v>Reading</c:v>
          </c:tx>
          <c:spPr>
            <a:ln>
              <a:solidFill>
                <a:schemeClr val="bg1">
                  <a:lumMod val="75000"/>
                </a:schemeClr>
              </a:solidFill>
            </a:ln>
          </c:spPr>
          <c:dPt>
            <c:idx val="0"/>
            <c:bubble3D val="0"/>
            <c:spPr>
              <a:solidFill>
                <a:schemeClr val="accent1"/>
              </a:solidFill>
              <a:ln w="19050">
                <a:solidFill>
                  <a:schemeClr val="bg1">
                    <a:lumMod val="75000"/>
                  </a:schemeClr>
                </a:solidFill>
              </a:ln>
              <a:effectLst/>
            </c:spPr>
            <c:extLst>
              <c:ext xmlns:c16="http://schemas.microsoft.com/office/drawing/2014/chart" uri="{C3380CC4-5D6E-409C-BE32-E72D297353CC}">
                <c16:uniqueId val="{00000001-3ECB-4CE7-BCF8-B86AAC78277E}"/>
              </c:ext>
            </c:extLst>
          </c:dPt>
          <c:dPt>
            <c:idx val="1"/>
            <c:bubble3D val="0"/>
            <c:spPr>
              <a:noFill/>
              <a:ln w="19050">
                <a:solidFill>
                  <a:schemeClr val="bg1">
                    <a:lumMod val="75000"/>
                  </a:schemeClr>
                </a:solidFill>
              </a:ln>
              <a:effectLst/>
            </c:spPr>
            <c:extLst>
              <c:ext xmlns:c16="http://schemas.microsoft.com/office/drawing/2014/chart" uri="{C3380CC4-5D6E-409C-BE32-E72D297353CC}">
                <c16:uniqueId val="{00000003-3ECB-4CE7-BCF8-B86AAC78277E}"/>
              </c:ext>
            </c:extLst>
          </c:dPt>
          <c:dLbls>
            <c:dLbl>
              <c:idx val="0"/>
              <c:layout>
                <c:manualLayout>
                  <c:x val="-0.16004930022539199"/>
                  <c:y val="7.15566860446918E-2"/>
                </c:manualLayout>
              </c:layout>
              <c:showLegendKey val="0"/>
              <c:showVal val="1"/>
              <c:showCatName val="0"/>
              <c:showSerName val="0"/>
              <c:showPercent val="0"/>
              <c:showBubbleSize val="0"/>
              <c:extLst>
                <c:ext xmlns:c15="http://schemas.microsoft.com/office/drawing/2012/chart" uri="{CE6537A1-D6FC-4f65-9D91-7224C49458BB}">
                  <c15:layout>
                    <c:manualLayout>
                      <c:w val="0.29737159981877898"/>
                      <c:h val="0.25680787207748901"/>
                    </c:manualLayout>
                  </c15:layout>
                </c:ext>
                <c:ext xmlns:c16="http://schemas.microsoft.com/office/drawing/2014/chart" uri="{C3380CC4-5D6E-409C-BE32-E72D297353CC}">
                  <c16:uniqueId val="{00000001-3ECB-4CE7-BCF8-B86AAC78277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ind3ccalc!$C$120:$C$121</c:f>
              <c:numCache>
                <c:formatCode>0%</c:formatCode>
                <c:ptCount val="2"/>
                <c:pt idx="0">
                  <c:v>0.36889011901466923</c:v>
                </c:pt>
                <c:pt idx="1">
                  <c:v>0.63110988098533083</c:v>
                </c:pt>
              </c:numCache>
            </c:numRef>
          </c:val>
          <c:extLst>
            <c:ext xmlns:c16="http://schemas.microsoft.com/office/drawing/2014/chart" uri="{C3380CC4-5D6E-409C-BE32-E72D297353CC}">
              <c16:uniqueId val="{00000004-3ECB-4CE7-BCF8-B86AAC78277E}"/>
            </c:ext>
          </c:extLst>
        </c:ser>
        <c:dLbls>
          <c:showLegendKey val="0"/>
          <c:showVal val="0"/>
          <c:showCatName val="0"/>
          <c:showSerName val="0"/>
          <c:showPercent val="0"/>
          <c:showBubbleSize val="0"/>
          <c:showLeaderLines val="1"/>
        </c:dLbls>
        <c:firstSliceAng val="0"/>
        <c:holeSize val="75"/>
      </c:doughnut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en-US" sz="1100" b="0" i="0" u="none" strike="noStrike" baseline="0">
                <a:effectLst/>
              </a:rPr>
              <a:t>Science</a:t>
            </a:r>
            <a:endParaRPr lang="en-US" sz="1100"/>
          </a:p>
        </c:rich>
      </c:tx>
      <c:layout>
        <c:manualLayout>
          <c:xMode val="edge"/>
          <c:yMode val="edge"/>
          <c:x val="0.381737142075532"/>
          <c:y val="0.15437616743410101"/>
        </c:manualLayout>
      </c:layout>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142891513560798"/>
          <c:y val="0.31192314960629902"/>
          <c:w val="0.40047572178477697"/>
          <c:h val="0.57668503937007898"/>
        </c:manualLayout>
      </c:layout>
      <c:doughnutChart>
        <c:varyColors val="1"/>
        <c:ser>
          <c:idx val="0"/>
          <c:order val="0"/>
          <c:tx>
            <c:v>Science</c:v>
          </c:tx>
          <c:spPr>
            <a:ln>
              <a:solidFill>
                <a:schemeClr val="bg1">
                  <a:lumMod val="75000"/>
                </a:schemeClr>
              </a:solidFill>
            </a:ln>
          </c:spPr>
          <c:dPt>
            <c:idx val="0"/>
            <c:bubble3D val="0"/>
            <c:spPr>
              <a:solidFill>
                <a:schemeClr val="accent1"/>
              </a:solidFill>
              <a:ln w="19050">
                <a:solidFill>
                  <a:schemeClr val="bg1">
                    <a:lumMod val="75000"/>
                  </a:schemeClr>
                </a:solidFill>
              </a:ln>
              <a:effectLst/>
            </c:spPr>
            <c:extLst>
              <c:ext xmlns:c16="http://schemas.microsoft.com/office/drawing/2014/chart" uri="{C3380CC4-5D6E-409C-BE32-E72D297353CC}">
                <c16:uniqueId val="{00000001-C3FF-47EC-AC25-6AD8BA877709}"/>
              </c:ext>
            </c:extLst>
          </c:dPt>
          <c:dPt>
            <c:idx val="1"/>
            <c:bubble3D val="0"/>
            <c:spPr>
              <a:noFill/>
              <a:ln w="19050">
                <a:solidFill>
                  <a:schemeClr val="bg1">
                    <a:lumMod val="75000"/>
                  </a:schemeClr>
                </a:solidFill>
              </a:ln>
              <a:effectLst/>
            </c:spPr>
            <c:extLst>
              <c:ext xmlns:c16="http://schemas.microsoft.com/office/drawing/2014/chart" uri="{C3380CC4-5D6E-409C-BE32-E72D297353CC}">
                <c16:uniqueId val="{00000003-C3FF-47EC-AC25-6AD8BA877709}"/>
              </c:ext>
            </c:extLst>
          </c:dPt>
          <c:dLbls>
            <c:dLbl>
              <c:idx val="0"/>
              <c:layout>
                <c:manualLayout>
                  <c:x val="-9.5969802311945046E-2"/>
                  <c:y val="-0.19075990501187351"/>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accen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6536173977369998"/>
                      <c:h val="0.28447007591361201"/>
                    </c:manualLayout>
                  </c15:layout>
                </c:ext>
                <c:ext xmlns:c16="http://schemas.microsoft.com/office/drawing/2014/chart" uri="{C3380CC4-5D6E-409C-BE32-E72D297353CC}">
                  <c16:uniqueId val="{00000001-C3FF-47EC-AC25-6AD8BA87770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ind3ccalc!$D$120:$D$121</c:f>
              <c:numCache>
                <c:formatCode>0%</c:formatCode>
                <c:ptCount val="2"/>
                <c:pt idx="0">
                  <c:v>0.82443373055580826</c:v>
                </c:pt>
                <c:pt idx="1">
                  <c:v>0.17556626944419174</c:v>
                </c:pt>
              </c:numCache>
            </c:numRef>
          </c:val>
          <c:extLst>
            <c:ext xmlns:c16="http://schemas.microsoft.com/office/drawing/2014/chart" uri="{C3380CC4-5D6E-409C-BE32-E72D297353CC}">
              <c16:uniqueId val="{00000004-C3FF-47EC-AC25-6AD8BA877709}"/>
            </c:ext>
          </c:extLst>
        </c:ser>
        <c:dLbls>
          <c:showLegendKey val="0"/>
          <c:showVal val="0"/>
          <c:showCatName val="0"/>
          <c:showSerName val="0"/>
          <c:showPercent val="0"/>
          <c:showBubbleSize val="0"/>
          <c:showLeaderLines val="1"/>
        </c:dLbls>
        <c:firstSliceAng val="0"/>
        <c:holeSize val="75"/>
      </c:doughnut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chemeClr val="tx1">
                    <a:lumMod val="65000"/>
                    <a:lumOff val="35000"/>
                  </a:schemeClr>
                </a:solidFill>
              </a:defRPr>
            </a:pPr>
            <a:r>
              <a:rPr lang="en-US" sz="1400" b="0">
                <a:solidFill>
                  <a:schemeClr val="tx1">
                    <a:lumMod val="65000"/>
                    <a:lumOff val="35000"/>
                  </a:schemeClr>
                </a:solidFill>
              </a:rPr>
              <a:t>Indicator 8: Include</a:t>
            </a:r>
            <a:r>
              <a:rPr lang="en-US" sz="1400" b="0" baseline="0">
                <a:solidFill>
                  <a:schemeClr val="tx1">
                    <a:lumMod val="65000"/>
                    <a:lumOff val="35000"/>
                  </a:schemeClr>
                </a:solidFill>
              </a:rPr>
              <a:t> a descriptive title!</a:t>
            </a:r>
            <a:endParaRPr lang="en-US" sz="1400" b="0">
              <a:solidFill>
                <a:schemeClr val="tx1">
                  <a:lumMod val="65000"/>
                  <a:lumOff val="35000"/>
                </a:schemeClr>
              </a:solidFill>
            </a:endParaRPr>
          </a:p>
        </c:rich>
      </c:tx>
      <c:overlay val="1"/>
    </c:title>
    <c:autoTitleDeleted val="0"/>
    <c:plotArea>
      <c:layout>
        <c:manualLayout>
          <c:layoutTarget val="inner"/>
          <c:xMode val="edge"/>
          <c:yMode val="edge"/>
          <c:x val="5.50826239359039E-2"/>
          <c:y val="0.118234507821801"/>
          <c:w val="0.90736104156234298"/>
          <c:h val="0.84830666889450501"/>
        </c:manualLayout>
      </c:layout>
      <c:scatterChart>
        <c:scatterStyle val="lineMarker"/>
        <c:varyColors val="0"/>
        <c:ser>
          <c:idx val="0"/>
          <c:order val="0"/>
          <c:tx>
            <c:strRef>
              <c:f>ind8calc!$E$13</c:f>
              <c:strCache>
                <c:ptCount val="1"/>
                <c:pt idx="0">
                  <c:v>Y axis</c:v>
                </c:pt>
              </c:strCache>
            </c:strRef>
          </c:tx>
          <c:spPr>
            <a:ln w="25400" cap="rnd">
              <a:noFill/>
              <a:round/>
            </a:ln>
            <a:effectLst/>
          </c:spPr>
          <c:marker>
            <c:symbol val="picture"/>
            <c:spPr>
              <a:blipFill>
                <a:blip xmlns:r="http://schemas.openxmlformats.org/officeDocument/2006/relationships" r:embed="rId1"/>
                <a:stretch>
                  <a:fillRect/>
                </a:stretch>
              </a:blipFill>
              <a:ln w="25400">
                <a:noFill/>
              </a:ln>
              <a:effectLst/>
            </c:spPr>
          </c:marker>
          <c:xVal>
            <c:numRef>
              <c:f>ind8calc!$D$14:$D$113</c:f>
              <c:numCache>
                <c:formatCode>General</c:formatCode>
                <c:ptCount val="10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pt idx="30">
                  <c:v>1</c:v>
                </c:pt>
                <c:pt idx="31">
                  <c:v>2</c:v>
                </c:pt>
                <c:pt idx="32">
                  <c:v>3</c:v>
                </c:pt>
                <c:pt idx="33">
                  <c:v>4</c:v>
                </c:pt>
                <c:pt idx="34">
                  <c:v>5</c:v>
                </c:pt>
                <c:pt idx="35">
                  <c:v>6</c:v>
                </c:pt>
                <c:pt idx="36">
                  <c:v>7</c:v>
                </c:pt>
                <c:pt idx="37">
                  <c:v>8</c:v>
                </c:pt>
                <c:pt idx="38">
                  <c:v>9</c:v>
                </c:pt>
                <c:pt idx="39">
                  <c:v>10</c:v>
                </c:pt>
                <c:pt idx="40">
                  <c:v>1</c:v>
                </c:pt>
                <c:pt idx="41">
                  <c:v>2</c:v>
                </c:pt>
                <c:pt idx="42">
                  <c:v>3</c:v>
                </c:pt>
                <c:pt idx="43">
                  <c:v>4</c:v>
                </c:pt>
                <c:pt idx="44">
                  <c:v>5</c:v>
                </c:pt>
                <c:pt idx="45">
                  <c:v>6</c:v>
                </c:pt>
                <c:pt idx="46">
                  <c:v>7</c:v>
                </c:pt>
                <c:pt idx="47">
                  <c:v>8</c:v>
                </c:pt>
                <c:pt idx="48">
                  <c:v>9</c:v>
                </c:pt>
                <c:pt idx="49">
                  <c:v>10</c:v>
                </c:pt>
                <c:pt idx="50">
                  <c:v>1</c:v>
                </c:pt>
                <c:pt idx="51">
                  <c:v>2</c:v>
                </c:pt>
                <c:pt idx="52">
                  <c:v>3</c:v>
                </c:pt>
                <c:pt idx="53">
                  <c:v>4</c:v>
                </c:pt>
                <c:pt idx="54">
                  <c:v>5</c:v>
                </c:pt>
                <c:pt idx="55">
                  <c:v>6</c:v>
                </c:pt>
                <c:pt idx="56">
                  <c:v>7</c:v>
                </c:pt>
                <c:pt idx="57">
                  <c:v>8</c:v>
                </c:pt>
                <c:pt idx="58">
                  <c:v>9</c:v>
                </c:pt>
                <c:pt idx="59">
                  <c:v>10</c:v>
                </c:pt>
                <c:pt idx="60">
                  <c:v>1</c:v>
                </c:pt>
                <c:pt idx="61">
                  <c:v>2</c:v>
                </c:pt>
                <c:pt idx="62">
                  <c:v>3</c:v>
                </c:pt>
                <c:pt idx="63">
                  <c:v>4</c:v>
                </c:pt>
                <c:pt idx="64">
                  <c:v>5</c:v>
                </c:pt>
                <c:pt idx="65">
                  <c:v>6</c:v>
                </c:pt>
                <c:pt idx="66">
                  <c:v>7</c:v>
                </c:pt>
                <c:pt idx="67">
                  <c:v>8</c:v>
                </c:pt>
                <c:pt idx="68">
                  <c:v>9</c:v>
                </c:pt>
                <c:pt idx="69">
                  <c:v>10</c:v>
                </c:pt>
                <c:pt idx="70">
                  <c:v>1</c:v>
                </c:pt>
                <c:pt idx="71">
                  <c:v>2</c:v>
                </c:pt>
                <c:pt idx="72">
                  <c:v>3</c:v>
                </c:pt>
                <c:pt idx="73">
                  <c:v>4</c:v>
                </c:pt>
                <c:pt idx="74">
                  <c:v>5</c:v>
                </c:pt>
                <c:pt idx="75">
                  <c:v>6</c:v>
                </c:pt>
                <c:pt idx="76">
                  <c:v>7</c:v>
                </c:pt>
                <c:pt idx="77">
                  <c:v>8</c:v>
                </c:pt>
                <c:pt idx="78">
                  <c:v>9</c:v>
                </c:pt>
                <c:pt idx="79">
                  <c:v>10</c:v>
                </c:pt>
                <c:pt idx="80">
                  <c:v>1</c:v>
                </c:pt>
                <c:pt idx="81">
                  <c:v>2</c:v>
                </c:pt>
                <c:pt idx="82">
                  <c:v>3</c:v>
                </c:pt>
                <c:pt idx="83">
                  <c:v>4</c:v>
                </c:pt>
                <c:pt idx="84">
                  <c:v>5</c:v>
                </c:pt>
                <c:pt idx="85">
                  <c:v>6</c:v>
                </c:pt>
                <c:pt idx="86">
                  <c:v>7</c:v>
                </c:pt>
                <c:pt idx="87">
                  <c:v>8</c:v>
                </c:pt>
                <c:pt idx="88">
                  <c:v>9</c:v>
                </c:pt>
                <c:pt idx="89">
                  <c:v>10</c:v>
                </c:pt>
                <c:pt idx="90">
                  <c:v>1</c:v>
                </c:pt>
                <c:pt idx="91">
                  <c:v>2</c:v>
                </c:pt>
                <c:pt idx="92">
                  <c:v>3</c:v>
                </c:pt>
                <c:pt idx="93">
                  <c:v>4</c:v>
                </c:pt>
                <c:pt idx="94">
                  <c:v>5</c:v>
                </c:pt>
                <c:pt idx="95">
                  <c:v>6</c:v>
                </c:pt>
                <c:pt idx="96">
                  <c:v>7</c:v>
                </c:pt>
                <c:pt idx="97">
                  <c:v>8</c:v>
                </c:pt>
                <c:pt idx="98">
                  <c:v>9</c:v>
                </c:pt>
                <c:pt idx="99">
                  <c:v>10</c:v>
                </c:pt>
              </c:numCache>
            </c:numRef>
          </c:xVal>
          <c:yVal>
            <c:numRef>
              <c:f>ind8calc!$E$14:$E$113</c:f>
              <c:numCache>
                <c:formatCode>General</c:formatCode>
                <c:ptCount val="100"/>
                <c:pt idx="0">
                  <c:v>2</c:v>
                </c:pt>
                <c:pt idx="1">
                  <c:v>2</c:v>
                </c:pt>
                <c:pt idx="2">
                  <c:v>2</c:v>
                </c:pt>
                <c:pt idx="3">
                  <c:v>2</c:v>
                </c:pt>
                <c:pt idx="4">
                  <c:v>2</c:v>
                </c:pt>
                <c:pt idx="5">
                  <c:v>2</c:v>
                </c:pt>
                <c:pt idx="6">
                  <c:v>2</c:v>
                </c:pt>
                <c:pt idx="7">
                  <c:v>2</c:v>
                </c:pt>
                <c:pt idx="8">
                  <c:v>2</c:v>
                </c:pt>
                <c:pt idx="9">
                  <c:v>2</c:v>
                </c:pt>
                <c:pt idx="10">
                  <c:v>5</c:v>
                </c:pt>
                <c:pt idx="11">
                  <c:v>5</c:v>
                </c:pt>
                <c:pt idx="12">
                  <c:v>5</c:v>
                </c:pt>
                <c:pt idx="13">
                  <c:v>5</c:v>
                </c:pt>
                <c:pt idx="14">
                  <c:v>5</c:v>
                </c:pt>
                <c:pt idx="15">
                  <c:v>5</c:v>
                </c:pt>
                <c:pt idx="16">
                  <c:v>5</c:v>
                </c:pt>
                <c:pt idx="17">
                  <c:v>5</c:v>
                </c:pt>
                <c:pt idx="18">
                  <c:v>5</c:v>
                </c:pt>
                <c:pt idx="19">
                  <c:v>5</c:v>
                </c:pt>
                <c:pt idx="20">
                  <c:v>8</c:v>
                </c:pt>
                <c:pt idx="21">
                  <c:v>8</c:v>
                </c:pt>
                <c:pt idx="22">
                  <c:v>8</c:v>
                </c:pt>
                <c:pt idx="23">
                  <c:v>8</c:v>
                </c:pt>
                <c:pt idx="24">
                  <c:v>8</c:v>
                </c:pt>
                <c:pt idx="25">
                  <c:v>8</c:v>
                </c:pt>
                <c:pt idx="26">
                  <c:v>8</c:v>
                </c:pt>
                <c:pt idx="27">
                  <c:v>8</c:v>
                </c:pt>
                <c:pt idx="28">
                  <c:v>8</c:v>
                </c:pt>
                <c:pt idx="29">
                  <c:v>8</c:v>
                </c:pt>
                <c:pt idx="30">
                  <c:v>11</c:v>
                </c:pt>
                <c:pt idx="31">
                  <c:v>11</c:v>
                </c:pt>
                <c:pt idx="32">
                  <c:v>11</c:v>
                </c:pt>
                <c:pt idx="33">
                  <c:v>11</c:v>
                </c:pt>
                <c:pt idx="34">
                  <c:v>11</c:v>
                </c:pt>
                <c:pt idx="35">
                  <c:v>11</c:v>
                </c:pt>
                <c:pt idx="36">
                  <c:v>11</c:v>
                </c:pt>
                <c:pt idx="37">
                  <c:v>11</c:v>
                </c:pt>
                <c:pt idx="38">
                  <c:v>11</c:v>
                </c:pt>
                <c:pt idx="39">
                  <c:v>11</c:v>
                </c:pt>
                <c:pt idx="40">
                  <c:v>14</c:v>
                </c:pt>
                <c:pt idx="41">
                  <c:v>14</c:v>
                </c:pt>
                <c:pt idx="42">
                  <c:v>14</c:v>
                </c:pt>
                <c:pt idx="43">
                  <c:v>14</c:v>
                </c:pt>
                <c:pt idx="44">
                  <c:v>14</c:v>
                </c:pt>
                <c:pt idx="45">
                  <c:v>14</c:v>
                </c:pt>
                <c:pt idx="46">
                  <c:v>14</c:v>
                </c:pt>
                <c:pt idx="47">
                  <c:v>14</c:v>
                </c:pt>
                <c:pt idx="48">
                  <c:v>14</c:v>
                </c:pt>
                <c:pt idx="49">
                  <c:v>14</c:v>
                </c:pt>
                <c:pt idx="50">
                  <c:v>17</c:v>
                </c:pt>
                <c:pt idx="51">
                  <c:v>17</c:v>
                </c:pt>
                <c:pt idx="52">
                  <c:v>17</c:v>
                </c:pt>
                <c:pt idx="53">
                  <c:v>17</c:v>
                </c:pt>
                <c:pt idx="54">
                  <c:v>17</c:v>
                </c:pt>
                <c:pt idx="55">
                  <c:v>17</c:v>
                </c:pt>
                <c:pt idx="56">
                  <c:v>17</c:v>
                </c:pt>
                <c:pt idx="57">
                  <c:v>17</c:v>
                </c:pt>
                <c:pt idx="58">
                  <c:v>17</c:v>
                </c:pt>
                <c:pt idx="59">
                  <c:v>17</c:v>
                </c:pt>
                <c:pt idx="60">
                  <c:v>20</c:v>
                </c:pt>
                <c:pt idx="61">
                  <c:v>20</c:v>
                </c:pt>
                <c:pt idx="62">
                  <c:v>20</c:v>
                </c:pt>
                <c:pt idx="63">
                  <c:v>20</c:v>
                </c:pt>
                <c:pt idx="64">
                  <c:v>20</c:v>
                </c:pt>
                <c:pt idx="65">
                  <c:v>20</c:v>
                </c:pt>
                <c:pt idx="66">
                  <c:v>20</c:v>
                </c:pt>
                <c:pt idx="67">
                  <c:v>20</c:v>
                </c:pt>
                <c:pt idx="68">
                  <c:v>20</c:v>
                </c:pt>
                <c:pt idx="69">
                  <c:v>20</c:v>
                </c:pt>
                <c:pt idx="70">
                  <c:v>23</c:v>
                </c:pt>
                <c:pt idx="71">
                  <c:v>23</c:v>
                </c:pt>
                <c:pt idx="72">
                  <c:v>23</c:v>
                </c:pt>
                <c:pt idx="73">
                  <c:v>23</c:v>
                </c:pt>
                <c:pt idx="74">
                  <c:v>23</c:v>
                </c:pt>
                <c:pt idx="75">
                  <c:v>23</c:v>
                </c:pt>
                <c:pt idx="76">
                  <c:v>23</c:v>
                </c:pt>
                <c:pt idx="77">
                  <c:v>23</c:v>
                </c:pt>
                <c:pt idx="78">
                  <c:v>23</c:v>
                </c:pt>
                <c:pt idx="79">
                  <c:v>23</c:v>
                </c:pt>
                <c:pt idx="80">
                  <c:v>26</c:v>
                </c:pt>
                <c:pt idx="81">
                  <c:v>26</c:v>
                </c:pt>
                <c:pt idx="82">
                  <c:v>26</c:v>
                </c:pt>
                <c:pt idx="83">
                  <c:v>26</c:v>
                </c:pt>
                <c:pt idx="84">
                  <c:v>26</c:v>
                </c:pt>
                <c:pt idx="85">
                  <c:v>26</c:v>
                </c:pt>
                <c:pt idx="86">
                  <c:v>26</c:v>
                </c:pt>
                <c:pt idx="87">
                  <c:v>26</c:v>
                </c:pt>
                <c:pt idx="88">
                  <c:v>26</c:v>
                </c:pt>
                <c:pt idx="89">
                  <c:v>26</c:v>
                </c:pt>
                <c:pt idx="90">
                  <c:v>29</c:v>
                </c:pt>
                <c:pt idx="91">
                  <c:v>29</c:v>
                </c:pt>
                <c:pt idx="92">
                  <c:v>29</c:v>
                </c:pt>
                <c:pt idx="93">
                  <c:v>29</c:v>
                </c:pt>
                <c:pt idx="94">
                  <c:v>29</c:v>
                </c:pt>
                <c:pt idx="95">
                  <c:v>29</c:v>
                </c:pt>
                <c:pt idx="96">
                  <c:v>29</c:v>
                </c:pt>
                <c:pt idx="97">
                  <c:v>29</c:v>
                </c:pt>
                <c:pt idx="98">
                  <c:v>29</c:v>
                </c:pt>
                <c:pt idx="99">
                  <c:v>29</c:v>
                </c:pt>
              </c:numCache>
            </c:numRef>
          </c:yVal>
          <c:smooth val="0"/>
          <c:extLst>
            <c:ext xmlns:c16="http://schemas.microsoft.com/office/drawing/2014/chart" uri="{C3380CC4-5D6E-409C-BE32-E72D297353CC}">
              <c16:uniqueId val="{00000000-B685-426F-BE81-49A980866738}"/>
            </c:ext>
          </c:extLst>
        </c:ser>
        <c:ser>
          <c:idx val="1"/>
          <c:order val="1"/>
          <c:tx>
            <c:strRef>
              <c:f>ind8calc!$F$13</c:f>
              <c:strCache>
                <c:ptCount val="1"/>
                <c:pt idx="0">
                  <c:v>Highlighting</c:v>
                </c:pt>
              </c:strCache>
            </c:strRef>
          </c:tx>
          <c:spPr>
            <a:ln w="25400" cap="rnd">
              <a:noFill/>
              <a:round/>
            </a:ln>
            <a:effectLst/>
          </c:spPr>
          <c:marker>
            <c:symbol val="picture"/>
            <c:spPr>
              <a:blipFill>
                <a:blip xmlns:r="http://schemas.openxmlformats.org/officeDocument/2006/relationships" r:embed="rId2"/>
                <a:stretch>
                  <a:fillRect/>
                </a:stretch>
              </a:blipFill>
              <a:ln w="25400">
                <a:noFill/>
              </a:ln>
              <a:effectLst/>
            </c:spPr>
          </c:marker>
          <c:xVal>
            <c:numRef>
              <c:f>ind8calc!$D$14:$D$113</c:f>
              <c:numCache>
                <c:formatCode>General</c:formatCode>
                <c:ptCount val="10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pt idx="30">
                  <c:v>1</c:v>
                </c:pt>
                <c:pt idx="31">
                  <c:v>2</c:v>
                </c:pt>
                <c:pt idx="32">
                  <c:v>3</c:v>
                </c:pt>
                <c:pt idx="33">
                  <c:v>4</c:v>
                </c:pt>
                <c:pt idx="34">
                  <c:v>5</c:v>
                </c:pt>
                <c:pt idx="35">
                  <c:v>6</c:v>
                </c:pt>
                <c:pt idx="36">
                  <c:v>7</c:v>
                </c:pt>
                <c:pt idx="37">
                  <c:v>8</c:v>
                </c:pt>
                <c:pt idx="38">
                  <c:v>9</c:v>
                </c:pt>
                <c:pt idx="39">
                  <c:v>10</c:v>
                </c:pt>
                <c:pt idx="40">
                  <c:v>1</c:v>
                </c:pt>
                <c:pt idx="41">
                  <c:v>2</c:v>
                </c:pt>
                <c:pt idx="42">
                  <c:v>3</c:v>
                </c:pt>
                <c:pt idx="43">
                  <c:v>4</c:v>
                </c:pt>
                <c:pt idx="44">
                  <c:v>5</c:v>
                </c:pt>
                <c:pt idx="45">
                  <c:v>6</c:v>
                </c:pt>
                <c:pt idx="46">
                  <c:v>7</c:v>
                </c:pt>
                <c:pt idx="47">
                  <c:v>8</c:v>
                </c:pt>
                <c:pt idx="48">
                  <c:v>9</c:v>
                </c:pt>
                <c:pt idx="49">
                  <c:v>10</c:v>
                </c:pt>
                <c:pt idx="50">
                  <c:v>1</c:v>
                </c:pt>
                <c:pt idx="51">
                  <c:v>2</c:v>
                </c:pt>
                <c:pt idx="52">
                  <c:v>3</c:v>
                </c:pt>
                <c:pt idx="53">
                  <c:v>4</c:v>
                </c:pt>
                <c:pt idx="54">
                  <c:v>5</c:v>
                </c:pt>
                <c:pt idx="55">
                  <c:v>6</c:v>
                </c:pt>
                <c:pt idx="56">
                  <c:v>7</c:v>
                </c:pt>
                <c:pt idx="57">
                  <c:v>8</c:v>
                </c:pt>
                <c:pt idx="58">
                  <c:v>9</c:v>
                </c:pt>
                <c:pt idx="59">
                  <c:v>10</c:v>
                </c:pt>
                <c:pt idx="60">
                  <c:v>1</c:v>
                </c:pt>
                <c:pt idx="61">
                  <c:v>2</c:v>
                </c:pt>
                <c:pt idx="62">
                  <c:v>3</c:v>
                </c:pt>
                <c:pt idx="63">
                  <c:v>4</c:v>
                </c:pt>
                <c:pt idx="64">
                  <c:v>5</c:v>
                </c:pt>
                <c:pt idx="65">
                  <c:v>6</c:v>
                </c:pt>
                <c:pt idx="66">
                  <c:v>7</c:v>
                </c:pt>
                <c:pt idx="67">
                  <c:v>8</c:v>
                </c:pt>
                <c:pt idx="68">
                  <c:v>9</c:v>
                </c:pt>
                <c:pt idx="69">
                  <c:v>10</c:v>
                </c:pt>
                <c:pt idx="70">
                  <c:v>1</c:v>
                </c:pt>
                <c:pt idx="71">
                  <c:v>2</c:v>
                </c:pt>
                <c:pt idx="72">
                  <c:v>3</c:v>
                </c:pt>
                <c:pt idx="73">
                  <c:v>4</c:v>
                </c:pt>
                <c:pt idx="74">
                  <c:v>5</c:v>
                </c:pt>
                <c:pt idx="75">
                  <c:v>6</c:v>
                </c:pt>
                <c:pt idx="76">
                  <c:v>7</c:v>
                </c:pt>
                <c:pt idx="77">
                  <c:v>8</c:v>
                </c:pt>
                <c:pt idx="78">
                  <c:v>9</c:v>
                </c:pt>
                <c:pt idx="79">
                  <c:v>10</c:v>
                </c:pt>
                <c:pt idx="80">
                  <c:v>1</c:v>
                </c:pt>
                <c:pt idx="81">
                  <c:v>2</c:v>
                </c:pt>
                <c:pt idx="82">
                  <c:v>3</c:v>
                </c:pt>
                <c:pt idx="83">
                  <c:v>4</c:v>
                </c:pt>
                <c:pt idx="84">
                  <c:v>5</c:v>
                </c:pt>
                <c:pt idx="85">
                  <c:v>6</c:v>
                </c:pt>
                <c:pt idx="86">
                  <c:v>7</c:v>
                </c:pt>
                <c:pt idx="87">
                  <c:v>8</c:v>
                </c:pt>
                <c:pt idx="88">
                  <c:v>9</c:v>
                </c:pt>
                <c:pt idx="89">
                  <c:v>10</c:v>
                </c:pt>
                <c:pt idx="90">
                  <c:v>1</c:v>
                </c:pt>
                <c:pt idx="91">
                  <c:v>2</c:v>
                </c:pt>
                <c:pt idx="92">
                  <c:v>3</c:v>
                </c:pt>
                <c:pt idx="93">
                  <c:v>4</c:v>
                </c:pt>
                <c:pt idx="94">
                  <c:v>5</c:v>
                </c:pt>
                <c:pt idx="95">
                  <c:v>6</c:v>
                </c:pt>
                <c:pt idx="96">
                  <c:v>7</c:v>
                </c:pt>
                <c:pt idx="97">
                  <c:v>8</c:v>
                </c:pt>
                <c:pt idx="98">
                  <c:v>9</c:v>
                </c:pt>
                <c:pt idx="99">
                  <c:v>10</c:v>
                </c:pt>
              </c:numCache>
            </c:numRef>
          </c:xVal>
          <c:yVal>
            <c:numRef>
              <c:f>ind8calc!$F$14:$F$113</c:f>
              <c:numCache>
                <c:formatCode>General</c:formatCode>
                <c:ptCount val="1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5</c:v>
                </c:pt>
                <c:pt idx="16">
                  <c:v>5</c:v>
                </c:pt>
                <c:pt idx="17">
                  <c:v>5</c:v>
                </c:pt>
                <c:pt idx="18">
                  <c:v>5</c:v>
                </c:pt>
                <c:pt idx="19">
                  <c:v>5</c:v>
                </c:pt>
                <c:pt idx="20">
                  <c:v>8</c:v>
                </c:pt>
                <c:pt idx="21">
                  <c:v>8</c:v>
                </c:pt>
                <c:pt idx="22">
                  <c:v>8</c:v>
                </c:pt>
                <c:pt idx="23">
                  <c:v>8</c:v>
                </c:pt>
                <c:pt idx="24">
                  <c:v>8</c:v>
                </c:pt>
                <c:pt idx="25">
                  <c:v>8</c:v>
                </c:pt>
                <c:pt idx="26">
                  <c:v>8</c:v>
                </c:pt>
                <c:pt idx="27">
                  <c:v>8</c:v>
                </c:pt>
                <c:pt idx="28">
                  <c:v>8</c:v>
                </c:pt>
                <c:pt idx="29">
                  <c:v>8</c:v>
                </c:pt>
                <c:pt idx="30">
                  <c:v>11</c:v>
                </c:pt>
                <c:pt idx="31">
                  <c:v>11</c:v>
                </c:pt>
                <c:pt idx="32">
                  <c:v>11</c:v>
                </c:pt>
                <c:pt idx="33">
                  <c:v>11</c:v>
                </c:pt>
                <c:pt idx="34">
                  <c:v>11</c:v>
                </c:pt>
                <c:pt idx="35">
                  <c:v>11</c:v>
                </c:pt>
                <c:pt idx="36">
                  <c:v>11</c:v>
                </c:pt>
                <c:pt idx="37">
                  <c:v>11</c:v>
                </c:pt>
                <c:pt idx="38">
                  <c:v>11</c:v>
                </c:pt>
                <c:pt idx="39">
                  <c:v>11</c:v>
                </c:pt>
                <c:pt idx="40">
                  <c:v>14</c:v>
                </c:pt>
                <c:pt idx="41">
                  <c:v>14</c:v>
                </c:pt>
                <c:pt idx="42">
                  <c:v>14</c:v>
                </c:pt>
                <c:pt idx="43">
                  <c:v>14</c:v>
                </c:pt>
                <c:pt idx="44">
                  <c:v>14</c:v>
                </c:pt>
                <c:pt idx="45">
                  <c:v>14</c:v>
                </c:pt>
                <c:pt idx="46">
                  <c:v>14</c:v>
                </c:pt>
                <c:pt idx="47">
                  <c:v>14</c:v>
                </c:pt>
                <c:pt idx="48">
                  <c:v>14</c:v>
                </c:pt>
                <c:pt idx="49">
                  <c:v>14</c:v>
                </c:pt>
                <c:pt idx="50">
                  <c:v>17</c:v>
                </c:pt>
                <c:pt idx="51">
                  <c:v>17</c:v>
                </c:pt>
                <c:pt idx="52">
                  <c:v>17</c:v>
                </c:pt>
                <c:pt idx="53">
                  <c:v>17</c:v>
                </c:pt>
                <c:pt idx="54">
                  <c:v>17</c:v>
                </c:pt>
                <c:pt idx="55">
                  <c:v>17</c:v>
                </c:pt>
                <c:pt idx="56">
                  <c:v>17</c:v>
                </c:pt>
                <c:pt idx="57">
                  <c:v>17</c:v>
                </c:pt>
                <c:pt idx="58">
                  <c:v>17</c:v>
                </c:pt>
                <c:pt idx="59">
                  <c:v>17</c:v>
                </c:pt>
                <c:pt idx="60">
                  <c:v>20</c:v>
                </c:pt>
                <c:pt idx="61">
                  <c:v>20</c:v>
                </c:pt>
                <c:pt idx="62">
                  <c:v>20</c:v>
                </c:pt>
                <c:pt idx="63">
                  <c:v>20</c:v>
                </c:pt>
                <c:pt idx="64">
                  <c:v>20</c:v>
                </c:pt>
                <c:pt idx="65">
                  <c:v>20</c:v>
                </c:pt>
                <c:pt idx="66">
                  <c:v>20</c:v>
                </c:pt>
                <c:pt idx="67">
                  <c:v>20</c:v>
                </c:pt>
                <c:pt idx="68">
                  <c:v>20</c:v>
                </c:pt>
                <c:pt idx="69">
                  <c:v>20</c:v>
                </c:pt>
                <c:pt idx="70">
                  <c:v>23</c:v>
                </c:pt>
                <c:pt idx="71">
                  <c:v>23</c:v>
                </c:pt>
                <c:pt idx="72">
                  <c:v>23</c:v>
                </c:pt>
                <c:pt idx="73">
                  <c:v>23</c:v>
                </c:pt>
                <c:pt idx="74">
                  <c:v>23</c:v>
                </c:pt>
                <c:pt idx="75">
                  <c:v>23</c:v>
                </c:pt>
                <c:pt idx="76">
                  <c:v>23</c:v>
                </c:pt>
                <c:pt idx="77">
                  <c:v>23</c:v>
                </c:pt>
                <c:pt idx="78">
                  <c:v>23</c:v>
                </c:pt>
                <c:pt idx="79">
                  <c:v>23</c:v>
                </c:pt>
                <c:pt idx="80">
                  <c:v>26</c:v>
                </c:pt>
                <c:pt idx="81">
                  <c:v>26</c:v>
                </c:pt>
                <c:pt idx="82">
                  <c:v>26</c:v>
                </c:pt>
                <c:pt idx="83">
                  <c:v>26</c:v>
                </c:pt>
                <c:pt idx="84">
                  <c:v>26</c:v>
                </c:pt>
                <c:pt idx="85">
                  <c:v>26</c:v>
                </c:pt>
                <c:pt idx="86">
                  <c:v>26</c:v>
                </c:pt>
                <c:pt idx="87">
                  <c:v>26</c:v>
                </c:pt>
                <c:pt idx="88">
                  <c:v>26</c:v>
                </c:pt>
                <c:pt idx="89">
                  <c:v>26</c:v>
                </c:pt>
                <c:pt idx="90">
                  <c:v>29</c:v>
                </c:pt>
                <c:pt idx="91">
                  <c:v>29</c:v>
                </c:pt>
                <c:pt idx="92">
                  <c:v>29</c:v>
                </c:pt>
                <c:pt idx="93">
                  <c:v>29</c:v>
                </c:pt>
                <c:pt idx="94">
                  <c:v>29</c:v>
                </c:pt>
                <c:pt idx="95">
                  <c:v>29</c:v>
                </c:pt>
                <c:pt idx="96">
                  <c:v>29</c:v>
                </c:pt>
                <c:pt idx="97">
                  <c:v>29</c:v>
                </c:pt>
                <c:pt idx="98">
                  <c:v>29</c:v>
                </c:pt>
                <c:pt idx="99">
                  <c:v>29</c:v>
                </c:pt>
              </c:numCache>
            </c:numRef>
          </c:yVal>
          <c:smooth val="0"/>
          <c:extLst>
            <c:ext xmlns:c16="http://schemas.microsoft.com/office/drawing/2014/chart" uri="{C3380CC4-5D6E-409C-BE32-E72D297353CC}">
              <c16:uniqueId val="{00000001-B685-426F-BE81-49A980866738}"/>
            </c:ext>
          </c:extLst>
        </c:ser>
        <c:dLbls>
          <c:showLegendKey val="0"/>
          <c:showVal val="0"/>
          <c:showCatName val="0"/>
          <c:showSerName val="0"/>
          <c:showPercent val="0"/>
          <c:showBubbleSize val="0"/>
        </c:dLbls>
        <c:axId val="-335732672"/>
        <c:axId val="-335731040"/>
      </c:scatterChart>
      <c:valAx>
        <c:axId val="-335732672"/>
        <c:scaling>
          <c:orientation val="maxMin"/>
          <c:max val="10"/>
        </c:scaling>
        <c:delete val="1"/>
        <c:axPos val="b"/>
        <c:numFmt formatCode="General" sourceLinked="1"/>
        <c:majorTickMark val="none"/>
        <c:minorTickMark val="none"/>
        <c:tickLblPos val="nextTo"/>
        <c:crossAx val="-335731040"/>
        <c:crosses val="autoZero"/>
        <c:crossBetween val="midCat"/>
      </c:valAx>
      <c:valAx>
        <c:axId val="-335731040"/>
        <c:scaling>
          <c:orientation val="minMax"/>
          <c:max val="30"/>
        </c:scaling>
        <c:delete val="1"/>
        <c:axPos val="r"/>
        <c:numFmt formatCode="General" sourceLinked="1"/>
        <c:majorTickMark val="none"/>
        <c:minorTickMark val="none"/>
        <c:tickLblPos val="nextTo"/>
        <c:crossAx val="-3357326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Indicator 8:</a:t>
            </a:r>
            <a:r>
              <a:rPr lang="en-US" baseline="0"/>
              <a:t> </a:t>
            </a:r>
            <a:r>
              <a:rPr lang="en-US"/>
              <a:t>Include a descriptive title</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Parent_Involvement_Difference</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ind8calc!Parent_Involvement_years</c:f>
              <c:numCache>
                <c:formatCode>General</c:formatCode>
                <c:ptCount val="7"/>
                <c:pt idx="0">
                  <c:v>2010</c:v>
                </c:pt>
                <c:pt idx="1">
                  <c:v>2011</c:v>
                </c:pt>
                <c:pt idx="2">
                  <c:v>2012</c:v>
                </c:pt>
                <c:pt idx="3">
                  <c:v>2013</c:v>
                </c:pt>
                <c:pt idx="4">
                  <c:v>2014</c:v>
                </c:pt>
                <c:pt idx="5">
                  <c:v>2015</c:v>
                </c:pt>
                <c:pt idx="6">
                  <c:v>2016</c:v>
                </c:pt>
              </c:numCache>
            </c:numRef>
          </c:cat>
          <c:val>
            <c:numRef>
              <c:f>[0]!Parent_Involvement_Difference</c:f>
              <c:numCache>
                <c:formatCode>General</c:formatCode>
                <c:ptCount val="7"/>
                <c:pt idx="0">
                  <c:v>-4.7458085451595466E-2</c:v>
                </c:pt>
                <c:pt idx="1">
                  <c:v>-5.4816414686825077E-2</c:v>
                </c:pt>
                <c:pt idx="2">
                  <c:v>7.7479098049151207E-2</c:v>
                </c:pt>
                <c:pt idx="3">
                  <c:v>5.0516543680076187E-2</c:v>
                </c:pt>
                <c:pt idx="4">
                  <c:v>-2.2342439816067095E-2</c:v>
                </c:pt>
                <c:pt idx="5">
                  <c:v>3.346529427289513E-2</c:v>
                </c:pt>
                <c:pt idx="6">
                  <c:v>-0.10382716049382723</c:v>
                </c:pt>
              </c:numCache>
            </c:numRef>
          </c:val>
          <c:extLst>
            <c:ext xmlns:c16="http://schemas.microsoft.com/office/drawing/2014/chart" uri="{C3380CC4-5D6E-409C-BE32-E72D297353CC}">
              <c16:uniqueId val="{00000000-401F-456B-9610-EB3714C05BC8}"/>
            </c:ext>
          </c:extLst>
        </c:ser>
        <c:dLbls>
          <c:showLegendKey val="0"/>
          <c:showVal val="0"/>
          <c:showCatName val="0"/>
          <c:showSerName val="0"/>
          <c:showPercent val="0"/>
          <c:showBubbleSize val="0"/>
        </c:dLbls>
        <c:gapWidth val="50"/>
        <c:axId val="-283438592"/>
        <c:axId val="-283436272"/>
      </c:barChart>
      <c:catAx>
        <c:axId val="-283438592"/>
        <c:scaling>
          <c:orientation val="minMax"/>
        </c:scaling>
        <c:delete val="0"/>
        <c:axPos val="b"/>
        <c:numFmt formatCode="General" sourceLinked="1"/>
        <c:majorTickMark val="none"/>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83436272"/>
        <c:crosses val="autoZero"/>
        <c:auto val="1"/>
        <c:lblAlgn val="ctr"/>
        <c:lblOffset val="100"/>
        <c:noMultiLvlLbl val="0"/>
      </c:catAx>
      <c:valAx>
        <c:axId val="-283436272"/>
        <c:scaling>
          <c:orientation val="minMax"/>
        </c:scaling>
        <c:delete val="1"/>
        <c:axPos val="l"/>
        <c:numFmt formatCode="0%" sourceLinked="0"/>
        <c:majorTickMark val="none"/>
        <c:minorTickMark val="none"/>
        <c:tickLblPos val="nextTo"/>
        <c:crossAx val="-283438592"/>
        <c:crosses val="autoZero"/>
        <c:crossBetween val="between"/>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Indicator 8: Include a descriptive title!</a:t>
            </a:r>
          </a:p>
        </c:rich>
      </c:tx>
      <c:layout>
        <c:manualLayout>
          <c:xMode val="edge"/>
          <c:yMode val="edge"/>
          <c:x val="0.21498600174978127"/>
          <c:y val="1.3927576601671309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Parent_Involvement_Cats_Rate</c:v>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4001-4FBB-B957-A8B7B20475C0}"/>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4001-4FBB-B957-A8B7B20475C0}"/>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5-4001-4FBB-B957-A8B7B20475C0}"/>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7-4001-4FBB-B957-A8B7B20475C0}"/>
              </c:ext>
            </c:extLst>
          </c:dPt>
          <c:dPt>
            <c:idx val="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9-4001-4FBB-B957-A8B7B20475C0}"/>
              </c:ext>
            </c:extLst>
          </c:dPt>
          <c:dPt>
            <c:idx val="5"/>
            <c:invertIfNegative val="0"/>
            <c:bubble3D val="0"/>
            <c:spPr>
              <a:solidFill>
                <a:srgbClr val="FFCCFF"/>
              </a:solidFill>
              <a:ln>
                <a:noFill/>
              </a:ln>
              <a:effectLst/>
            </c:spPr>
            <c:extLst>
              <c:ext xmlns:c16="http://schemas.microsoft.com/office/drawing/2014/chart" uri="{C3380CC4-5D6E-409C-BE32-E72D297353CC}">
                <c16:uniqueId val="{0000000B-4001-4FBB-B957-A8B7B20475C0}"/>
              </c:ext>
            </c:extLst>
          </c:dPt>
          <c:dPt>
            <c:idx val="6"/>
            <c:invertIfNegative val="0"/>
            <c:bubble3D val="0"/>
            <c:spPr>
              <a:solidFill>
                <a:srgbClr val="CCFFCC"/>
              </a:solidFill>
              <a:ln>
                <a:noFill/>
              </a:ln>
              <a:effectLst/>
            </c:spPr>
            <c:extLst>
              <c:ext xmlns:c16="http://schemas.microsoft.com/office/drawing/2014/chart" uri="{C3380CC4-5D6E-409C-BE32-E72D297353CC}">
                <c16:uniqueId val="{0000000D-4001-4FBB-B957-A8B7B20475C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[0]!Parent_Involvement_Categories</c:f>
              <c:strCache>
                <c:ptCount val="7"/>
                <c:pt idx="0">
                  <c:v>Category 1</c:v>
                </c:pt>
                <c:pt idx="1">
                  <c:v>Category 2</c:v>
                </c:pt>
                <c:pt idx="2">
                  <c:v>Category 3</c:v>
                </c:pt>
                <c:pt idx="3">
                  <c:v>Category 4</c:v>
                </c:pt>
                <c:pt idx="4">
                  <c:v>Category 5</c:v>
                </c:pt>
                <c:pt idx="5">
                  <c:v>Category 6</c:v>
                </c:pt>
                <c:pt idx="6">
                  <c:v>Category 7</c:v>
                </c:pt>
              </c:strCache>
            </c:strRef>
          </c:cat>
          <c:val>
            <c:numRef>
              <c:f>[0]!Parent_Involvement_Cats_Rate</c:f>
              <c:numCache>
                <c:formatCode>General</c:formatCode>
                <c:ptCount val="7"/>
                <c:pt idx="0">
                  <c:v>0.95078299776286357</c:v>
                </c:pt>
                <c:pt idx="1">
                  <c:v>0.94464944649446492</c:v>
                </c:pt>
                <c:pt idx="2">
                  <c:v>0.88912133891213385</c:v>
                </c:pt>
                <c:pt idx="3">
                  <c:v>0.86461538461538456</c:v>
                </c:pt>
                <c:pt idx="4">
                  <c:v>0.94285714285714284</c:v>
                </c:pt>
                <c:pt idx="5">
                  <c:v>0.82727272727272727</c:v>
                </c:pt>
                <c:pt idx="6">
                  <c:v>0.84444444444444444</c:v>
                </c:pt>
              </c:numCache>
            </c:numRef>
          </c:val>
          <c:extLst>
            <c:ext xmlns:c16="http://schemas.microsoft.com/office/drawing/2014/chart" uri="{C3380CC4-5D6E-409C-BE32-E72D297353CC}">
              <c16:uniqueId val="{0000000E-4001-4FBB-B957-A8B7B20475C0}"/>
            </c:ext>
          </c:extLst>
        </c:ser>
        <c:dLbls>
          <c:showLegendKey val="0"/>
          <c:showVal val="0"/>
          <c:showCatName val="0"/>
          <c:showSerName val="0"/>
          <c:showPercent val="0"/>
          <c:showBubbleSize val="0"/>
        </c:dLbls>
        <c:gapWidth val="53"/>
        <c:axId val="-336866592"/>
        <c:axId val="-335638768"/>
      </c:barChart>
      <c:scatterChart>
        <c:scatterStyle val="lineMarker"/>
        <c:varyColors val="0"/>
        <c:ser>
          <c:idx val="1"/>
          <c:order val="1"/>
          <c:tx>
            <c:v>Target</c:v>
          </c:tx>
          <c:spPr>
            <a:ln w="9525" cap="rnd">
              <a:no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x"/>
            <c:errBarType val="both"/>
            <c:errValType val="fixedVal"/>
            <c:noEndCap val="1"/>
            <c:val val="0.30000000000000004"/>
            <c:spPr>
              <a:noFill/>
              <a:ln w="15875" cap="flat" cmpd="sng" algn="ctr">
                <a:solidFill>
                  <a:schemeClr val="tx1"/>
                </a:solidFill>
                <a:round/>
              </a:ln>
              <a:effectLst/>
            </c:spPr>
          </c:errBars>
          <c:xVal>
            <c:strRef>
              <c:f>[0]!Parent_Involvement_Categories</c:f>
              <c:strCache>
                <c:ptCount val="7"/>
                <c:pt idx="0">
                  <c:v>Category 1</c:v>
                </c:pt>
                <c:pt idx="1">
                  <c:v>Category 2</c:v>
                </c:pt>
                <c:pt idx="2">
                  <c:v>Category 3</c:v>
                </c:pt>
                <c:pt idx="3">
                  <c:v>Category 4</c:v>
                </c:pt>
                <c:pt idx="4">
                  <c:v>Category 5</c:v>
                </c:pt>
                <c:pt idx="5">
                  <c:v>Category 6</c:v>
                </c:pt>
                <c:pt idx="6">
                  <c:v>Category 7</c:v>
                </c:pt>
              </c:strCache>
            </c:strRef>
          </c:xVal>
          <c:yVal>
            <c:numRef>
              <c:f>[0]!Parent_Involvement_Cats_Target</c:f>
              <c:numCache>
                <c:formatCode>General</c:formatCode>
                <c:ptCount val="7"/>
                <c:pt idx="0">
                  <c:v>0.75</c:v>
                </c:pt>
                <c:pt idx="1">
                  <c:v>0.75</c:v>
                </c:pt>
                <c:pt idx="2">
                  <c:v>0.75</c:v>
                </c:pt>
                <c:pt idx="3">
                  <c:v>0.75</c:v>
                </c:pt>
                <c:pt idx="4">
                  <c:v>0.75</c:v>
                </c:pt>
                <c:pt idx="5">
                  <c:v>0.75</c:v>
                </c:pt>
                <c:pt idx="6">
                  <c:v>0.75</c:v>
                </c:pt>
              </c:numCache>
            </c:numRef>
          </c:yVal>
          <c:smooth val="0"/>
          <c:extLst>
            <c:ext xmlns:c16="http://schemas.microsoft.com/office/drawing/2014/chart" uri="{C3380CC4-5D6E-409C-BE32-E72D297353CC}">
              <c16:uniqueId val="{0000000F-4001-4FBB-B957-A8B7B20475C0}"/>
            </c:ext>
          </c:extLst>
        </c:ser>
        <c:dLbls>
          <c:showLegendKey val="0"/>
          <c:showVal val="0"/>
          <c:showCatName val="0"/>
          <c:showSerName val="0"/>
          <c:showPercent val="0"/>
          <c:showBubbleSize val="0"/>
        </c:dLbls>
        <c:axId val="-336866592"/>
        <c:axId val="-335638768"/>
      </c:scatterChart>
      <c:catAx>
        <c:axId val="-336866592"/>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35638768"/>
        <c:crosses val="autoZero"/>
        <c:auto val="1"/>
        <c:lblAlgn val="ctr"/>
        <c:lblOffset val="100"/>
        <c:noMultiLvlLbl val="0"/>
      </c:catAx>
      <c:valAx>
        <c:axId val="-335638768"/>
        <c:scaling>
          <c:orientation val="minMax"/>
          <c:max val="1.1000000000000001"/>
        </c:scaling>
        <c:delete val="1"/>
        <c:axPos val="l"/>
        <c:numFmt formatCode="0%" sourceLinked="0"/>
        <c:majorTickMark val="out"/>
        <c:minorTickMark val="none"/>
        <c:tickLblPos val="nextTo"/>
        <c:crossAx val="-33686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Indicator 8: Sample State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ind8calc!$B$116</c:f>
              <c:strCache>
                <c:ptCount val="1"/>
                <c:pt idx="0">
                  <c:v>Very Strongly Agree</c:v>
                </c:pt>
              </c:strCache>
            </c:strRef>
          </c:tx>
          <c:spPr>
            <a:solidFill>
              <a:schemeClr val="accent1"/>
            </a:solidFill>
            <a:ln>
              <a:noFill/>
            </a:ln>
            <a:effectLst/>
          </c:spPr>
          <c:invertIfNegative val="0"/>
          <c:cat>
            <c:strRef>
              <c:f>[0]!Parent_Likert_Statements</c:f>
              <c:strCache>
                <c:ptCount val="6"/>
                <c:pt idx="0">
                  <c:v>Schools invite me to the IEP meetings</c:v>
                </c:pt>
                <c:pt idx="1">
                  <c:v>I am happy with how often the school updates me on my child's progress on IEP goals.</c:v>
                </c:pt>
                <c:pt idx="2">
                  <c:v>I am an equal partner with school staff in planning my child's IEP</c:v>
                </c:pt>
                <c:pt idx="3">
                  <c:v>School staff ask me if my child's IEP services are meeting my child's needs.</c:v>
                </c:pt>
                <c:pt idx="4">
                  <c:v>My child receives the services, accomodations, modifications, and supports that are written into their IEP.</c:v>
                </c:pt>
                <c:pt idx="5">
                  <c:v>IEP meetings are held at a time and place that meets my needs.</c:v>
                </c:pt>
              </c:strCache>
            </c:strRef>
          </c:cat>
          <c:val>
            <c:numRef>
              <c:f>[0]!Parent_Likert_Category1</c:f>
              <c:numCache>
                <c:formatCode>General</c:formatCode>
                <c:ptCount val="6"/>
                <c:pt idx="0">
                  <c:v>0.1</c:v>
                </c:pt>
                <c:pt idx="1">
                  <c:v>0.05</c:v>
                </c:pt>
                <c:pt idx="2">
                  <c:v>0.2</c:v>
                </c:pt>
                <c:pt idx="3">
                  <c:v>0.2</c:v>
                </c:pt>
                <c:pt idx="4">
                  <c:v>0.45</c:v>
                </c:pt>
                <c:pt idx="5">
                  <c:v>0.1</c:v>
                </c:pt>
              </c:numCache>
            </c:numRef>
          </c:val>
          <c:extLst>
            <c:ext xmlns:c16="http://schemas.microsoft.com/office/drawing/2014/chart" uri="{C3380CC4-5D6E-409C-BE32-E72D297353CC}">
              <c16:uniqueId val="{00000000-56B2-4AD4-AABC-C1549F72ECB5}"/>
            </c:ext>
          </c:extLst>
        </c:ser>
        <c:ser>
          <c:idx val="1"/>
          <c:order val="1"/>
          <c:tx>
            <c:strRef>
              <c:f>ind8calc!$C$116</c:f>
              <c:strCache>
                <c:ptCount val="1"/>
                <c:pt idx="0">
                  <c:v>Strongly Agree</c:v>
                </c:pt>
              </c:strCache>
            </c:strRef>
          </c:tx>
          <c:spPr>
            <a:solidFill>
              <a:schemeClr val="accent2"/>
            </a:solidFill>
            <a:ln>
              <a:noFill/>
            </a:ln>
            <a:effectLst/>
          </c:spPr>
          <c:invertIfNegative val="0"/>
          <c:cat>
            <c:strRef>
              <c:f>[0]!Parent_Likert_Statements</c:f>
              <c:strCache>
                <c:ptCount val="6"/>
                <c:pt idx="0">
                  <c:v>Schools invite me to the IEP meetings</c:v>
                </c:pt>
                <c:pt idx="1">
                  <c:v>I am happy with how often the school updates me on my child's progress on IEP goals.</c:v>
                </c:pt>
                <c:pt idx="2">
                  <c:v>I am an equal partner with school staff in planning my child's IEP</c:v>
                </c:pt>
                <c:pt idx="3">
                  <c:v>School staff ask me if my child's IEP services are meeting my child's needs.</c:v>
                </c:pt>
                <c:pt idx="4">
                  <c:v>My child receives the services, accomodations, modifications, and supports that are written into their IEP.</c:v>
                </c:pt>
                <c:pt idx="5">
                  <c:v>IEP meetings are held at a time and place that meets my needs.</c:v>
                </c:pt>
              </c:strCache>
            </c:strRef>
          </c:cat>
          <c:val>
            <c:numRef>
              <c:f>[0]!Parent_Likert_Category2</c:f>
              <c:numCache>
                <c:formatCode>General</c:formatCode>
                <c:ptCount val="6"/>
                <c:pt idx="0">
                  <c:v>0.35</c:v>
                </c:pt>
                <c:pt idx="1">
                  <c:v>0.35</c:v>
                </c:pt>
                <c:pt idx="2">
                  <c:v>0.3</c:v>
                </c:pt>
                <c:pt idx="3">
                  <c:v>0.45</c:v>
                </c:pt>
                <c:pt idx="4">
                  <c:v>0.15</c:v>
                </c:pt>
                <c:pt idx="5">
                  <c:v>0.5</c:v>
                </c:pt>
              </c:numCache>
            </c:numRef>
          </c:val>
          <c:extLst>
            <c:ext xmlns:c16="http://schemas.microsoft.com/office/drawing/2014/chart" uri="{C3380CC4-5D6E-409C-BE32-E72D297353CC}">
              <c16:uniqueId val="{00000001-56B2-4AD4-AABC-C1549F72ECB5}"/>
            </c:ext>
          </c:extLst>
        </c:ser>
        <c:ser>
          <c:idx val="2"/>
          <c:order val="2"/>
          <c:tx>
            <c:strRef>
              <c:f>ind8calc!$D$116</c:f>
              <c:strCache>
                <c:ptCount val="1"/>
                <c:pt idx="0">
                  <c:v>Agree</c:v>
                </c:pt>
              </c:strCache>
            </c:strRef>
          </c:tx>
          <c:spPr>
            <a:solidFill>
              <a:schemeClr val="accent3"/>
            </a:solidFill>
            <a:ln>
              <a:noFill/>
            </a:ln>
            <a:effectLst/>
          </c:spPr>
          <c:invertIfNegative val="0"/>
          <c:cat>
            <c:strRef>
              <c:f>[0]!Parent_Likert_Statements</c:f>
              <c:strCache>
                <c:ptCount val="6"/>
                <c:pt idx="0">
                  <c:v>Schools invite me to the IEP meetings</c:v>
                </c:pt>
                <c:pt idx="1">
                  <c:v>I am happy with how often the school updates me on my child's progress on IEP goals.</c:v>
                </c:pt>
                <c:pt idx="2">
                  <c:v>I am an equal partner with school staff in planning my child's IEP</c:v>
                </c:pt>
                <c:pt idx="3">
                  <c:v>School staff ask me if my child's IEP services are meeting my child's needs.</c:v>
                </c:pt>
                <c:pt idx="4">
                  <c:v>My child receives the services, accomodations, modifications, and supports that are written into their IEP.</c:v>
                </c:pt>
                <c:pt idx="5">
                  <c:v>IEP meetings are held at a time and place that meets my needs.</c:v>
                </c:pt>
              </c:strCache>
            </c:strRef>
          </c:cat>
          <c:val>
            <c:numRef>
              <c:f>[0]!Parent_Likert_Category3</c:f>
              <c:numCache>
                <c:formatCode>General</c:formatCode>
                <c:ptCount val="6"/>
                <c:pt idx="0">
                  <c:v>0.1</c:v>
                </c:pt>
                <c:pt idx="1">
                  <c:v>0.1</c:v>
                </c:pt>
                <c:pt idx="2">
                  <c:v>0.15</c:v>
                </c:pt>
                <c:pt idx="3">
                  <c:v>0.2</c:v>
                </c:pt>
                <c:pt idx="4">
                  <c:v>0.15</c:v>
                </c:pt>
                <c:pt idx="5">
                  <c:v>0.15</c:v>
                </c:pt>
              </c:numCache>
            </c:numRef>
          </c:val>
          <c:extLst>
            <c:ext xmlns:c16="http://schemas.microsoft.com/office/drawing/2014/chart" uri="{C3380CC4-5D6E-409C-BE32-E72D297353CC}">
              <c16:uniqueId val="{00000002-56B2-4AD4-AABC-C1549F72ECB5}"/>
            </c:ext>
          </c:extLst>
        </c:ser>
        <c:ser>
          <c:idx val="3"/>
          <c:order val="3"/>
          <c:tx>
            <c:strRef>
              <c:f>ind8calc!$E$116</c:f>
              <c:strCache>
                <c:ptCount val="1"/>
                <c:pt idx="0">
                  <c:v>Disagree</c:v>
                </c:pt>
              </c:strCache>
            </c:strRef>
          </c:tx>
          <c:spPr>
            <a:solidFill>
              <a:schemeClr val="accent4"/>
            </a:solidFill>
            <a:ln>
              <a:noFill/>
            </a:ln>
            <a:effectLst/>
          </c:spPr>
          <c:invertIfNegative val="0"/>
          <c:cat>
            <c:strRef>
              <c:f>[0]!Parent_Likert_Statements</c:f>
              <c:strCache>
                <c:ptCount val="6"/>
                <c:pt idx="0">
                  <c:v>Schools invite me to the IEP meetings</c:v>
                </c:pt>
                <c:pt idx="1">
                  <c:v>I am happy with how often the school updates me on my child's progress on IEP goals.</c:v>
                </c:pt>
                <c:pt idx="2">
                  <c:v>I am an equal partner with school staff in planning my child's IEP</c:v>
                </c:pt>
                <c:pt idx="3">
                  <c:v>School staff ask me if my child's IEP services are meeting my child's needs.</c:v>
                </c:pt>
                <c:pt idx="4">
                  <c:v>My child receives the services, accomodations, modifications, and supports that are written into their IEP.</c:v>
                </c:pt>
                <c:pt idx="5">
                  <c:v>IEP meetings are held at a time and place that meets my needs.</c:v>
                </c:pt>
              </c:strCache>
            </c:strRef>
          </c:cat>
          <c:val>
            <c:numRef>
              <c:f>[0]!Parent_Likert_Category4</c:f>
              <c:numCache>
                <c:formatCode>General</c:formatCode>
                <c:ptCount val="6"/>
                <c:pt idx="0">
                  <c:v>0.35</c:v>
                </c:pt>
                <c:pt idx="1">
                  <c:v>0.4</c:v>
                </c:pt>
                <c:pt idx="2">
                  <c:v>0.2</c:v>
                </c:pt>
                <c:pt idx="3">
                  <c:v>0.05</c:v>
                </c:pt>
                <c:pt idx="4">
                  <c:v>0.15</c:v>
                </c:pt>
                <c:pt idx="5">
                  <c:v>0.15</c:v>
                </c:pt>
              </c:numCache>
            </c:numRef>
          </c:val>
          <c:extLst>
            <c:ext xmlns:c16="http://schemas.microsoft.com/office/drawing/2014/chart" uri="{C3380CC4-5D6E-409C-BE32-E72D297353CC}">
              <c16:uniqueId val="{00000003-56B2-4AD4-AABC-C1549F72ECB5}"/>
            </c:ext>
          </c:extLst>
        </c:ser>
        <c:ser>
          <c:idx val="4"/>
          <c:order val="4"/>
          <c:tx>
            <c:strRef>
              <c:f>ind8calc!$F$116</c:f>
              <c:strCache>
                <c:ptCount val="1"/>
                <c:pt idx="0">
                  <c:v>Strongly Disagree</c:v>
                </c:pt>
              </c:strCache>
            </c:strRef>
          </c:tx>
          <c:spPr>
            <a:solidFill>
              <a:schemeClr val="accent5"/>
            </a:solidFill>
            <a:ln>
              <a:noFill/>
            </a:ln>
            <a:effectLst/>
          </c:spPr>
          <c:invertIfNegative val="0"/>
          <c:cat>
            <c:strRef>
              <c:f>[0]!Parent_Likert_Statements</c:f>
              <c:strCache>
                <c:ptCount val="6"/>
                <c:pt idx="0">
                  <c:v>Schools invite me to the IEP meetings</c:v>
                </c:pt>
                <c:pt idx="1">
                  <c:v>I am happy with how often the school updates me on my child's progress on IEP goals.</c:v>
                </c:pt>
                <c:pt idx="2">
                  <c:v>I am an equal partner with school staff in planning my child's IEP</c:v>
                </c:pt>
                <c:pt idx="3">
                  <c:v>School staff ask me if my child's IEP services are meeting my child's needs.</c:v>
                </c:pt>
                <c:pt idx="4">
                  <c:v>My child receives the services, accomodations, modifications, and supports that are written into their IEP.</c:v>
                </c:pt>
                <c:pt idx="5">
                  <c:v>IEP meetings are held at a time and place that meets my needs.</c:v>
                </c:pt>
              </c:strCache>
            </c:strRef>
          </c:cat>
          <c:val>
            <c:numRef>
              <c:f>[0]!Parent_Likert_Category5</c:f>
              <c:numCache>
                <c:formatCode>General</c:formatCode>
                <c:ptCount val="6"/>
                <c:pt idx="0">
                  <c:v>0.05</c:v>
                </c:pt>
                <c:pt idx="1">
                  <c:v>0.05</c:v>
                </c:pt>
                <c:pt idx="2">
                  <c:v>0.05</c:v>
                </c:pt>
                <c:pt idx="3">
                  <c:v>0.05</c:v>
                </c:pt>
                <c:pt idx="4">
                  <c:v>0.05</c:v>
                </c:pt>
                <c:pt idx="5">
                  <c:v>0.05</c:v>
                </c:pt>
              </c:numCache>
            </c:numRef>
          </c:val>
          <c:extLst>
            <c:ext xmlns:c16="http://schemas.microsoft.com/office/drawing/2014/chart" uri="{C3380CC4-5D6E-409C-BE32-E72D297353CC}">
              <c16:uniqueId val="{00000004-56B2-4AD4-AABC-C1549F72ECB5}"/>
            </c:ext>
          </c:extLst>
        </c:ser>
        <c:dLbls>
          <c:showLegendKey val="0"/>
          <c:showVal val="0"/>
          <c:showCatName val="0"/>
          <c:showSerName val="0"/>
          <c:showPercent val="0"/>
          <c:showBubbleSize val="0"/>
        </c:dLbls>
        <c:gapWidth val="80"/>
        <c:overlap val="100"/>
        <c:axId val="444646256"/>
        <c:axId val="444643304"/>
      </c:barChart>
      <c:catAx>
        <c:axId val="444646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444643304"/>
        <c:crosses val="autoZero"/>
        <c:auto val="1"/>
        <c:lblAlgn val="ctr"/>
        <c:lblOffset val="100"/>
        <c:noMultiLvlLbl val="0"/>
      </c:catAx>
      <c:valAx>
        <c:axId val="444643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646256"/>
        <c:crosses val="max"/>
        <c:crossBetween val="between"/>
        <c:majorUnit val="0.2"/>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a:t>Indicator 13:</a:t>
            </a:r>
            <a:r>
              <a:rPr lang="en-US" sz="1600" baseline="0"/>
              <a:t> Include a descriptive title!</a:t>
            </a:r>
            <a:endParaRPr lang="en-US" sz="1600"/>
          </a:p>
        </c:rich>
      </c:tx>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ind13calc!$A$2</c:f>
              <c:strCache>
                <c:ptCount val="1"/>
                <c:pt idx="0">
                  <c:v>Postsecondary goals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ind13calc!Goals_rate_years</c:f>
              <c:numCache>
                <c:formatCode>General</c:formatCode>
                <c:ptCount val="7"/>
                <c:pt idx="0">
                  <c:v>2010</c:v>
                </c:pt>
                <c:pt idx="1">
                  <c:v>2011</c:v>
                </c:pt>
                <c:pt idx="2">
                  <c:v>2012</c:v>
                </c:pt>
                <c:pt idx="3">
                  <c:v>2013</c:v>
                </c:pt>
                <c:pt idx="4">
                  <c:v>2014</c:v>
                </c:pt>
                <c:pt idx="5">
                  <c:v>2015</c:v>
                </c:pt>
                <c:pt idx="6">
                  <c:v>2016</c:v>
                </c:pt>
              </c:numCache>
              <c:extLst xmlns:c15="http://schemas.microsoft.com/office/drawing/2012/chart"/>
            </c:numRef>
          </c:cat>
          <c:val>
            <c:numRef>
              <c:f>ind13calc!Goals_rate</c:f>
              <c:numCache>
                <c:formatCode>General</c:formatCode>
                <c:ptCount val="7"/>
                <c:pt idx="0">
                  <c:v>0.91995673336938888</c:v>
                </c:pt>
                <c:pt idx="1">
                  <c:v>0.91198704103671702</c:v>
                </c:pt>
                <c:pt idx="2">
                  <c:v>0.82290347099062577</c:v>
                </c:pt>
                <c:pt idx="3">
                  <c:v>0.87455367769578674</c:v>
                </c:pt>
                <c:pt idx="4">
                  <c:v>0.88287800919664594</c:v>
                </c:pt>
                <c:pt idx="5">
                  <c:v>0.83346529427289517</c:v>
                </c:pt>
                <c:pt idx="6">
                  <c:v>0.81042524005486971</c:v>
                </c:pt>
              </c:numCache>
            </c:numRef>
          </c:val>
          <c:extLst>
            <c:ext xmlns:c16="http://schemas.microsoft.com/office/drawing/2014/chart" uri="{C3380CC4-5D6E-409C-BE32-E72D297353CC}">
              <c16:uniqueId val="{00000000-5565-49B8-BAAE-E04F6EFDA823}"/>
            </c:ext>
          </c:extLst>
        </c:ser>
        <c:dLbls>
          <c:showLegendKey val="0"/>
          <c:showVal val="0"/>
          <c:showCatName val="0"/>
          <c:showSerName val="0"/>
          <c:showPercent val="0"/>
          <c:showBubbleSize val="0"/>
        </c:dLbls>
        <c:gapWidth val="75"/>
        <c:overlap val="-27"/>
        <c:axId val="-1148808144"/>
        <c:axId val="-1148805312"/>
      </c:barChart>
      <c:catAx>
        <c:axId val="-114880814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48805312"/>
        <c:crosses val="autoZero"/>
        <c:auto val="1"/>
        <c:lblAlgn val="ctr"/>
        <c:lblOffset val="100"/>
        <c:noMultiLvlLbl val="0"/>
      </c:catAx>
      <c:valAx>
        <c:axId val="-1148805312"/>
        <c:scaling>
          <c:orientation val="minMax"/>
          <c:max val="1"/>
          <c:min val="0"/>
        </c:scaling>
        <c:delete val="0"/>
        <c:axPos val="l"/>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48808144"/>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400" b="0" i="0" u="none" strike="noStrike" kern="1200" spc="0" baseline="0">
                <a:solidFill>
                  <a:schemeClr val="tx1">
                    <a:lumMod val="65000"/>
                    <a:lumOff val="35000"/>
                  </a:schemeClr>
                </a:solidFill>
                <a:latin typeface="+mn-lt"/>
                <a:ea typeface="+mn-ea"/>
                <a:cs typeface="+mn-cs"/>
              </a:defRPr>
            </a:pPr>
            <a:r>
              <a:rPr lang="en-US"/>
              <a:t>Indicator 13: Include a descriptive title!</a:t>
            </a:r>
          </a:p>
        </c:rich>
      </c:tx>
      <c:overlay val="0"/>
      <c:spPr>
        <a:noFill/>
        <a:ln>
          <a:noFill/>
        </a:ln>
        <a:effectLst/>
      </c:spPr>
      <c:txPr>
        <a:bodyPr rot="0" spcFirstLastPara="1" vertOverflow="ellipsis" vert="horz" wrap="square" anchor="t"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29661935970601"/>
          <c:y val="0.15920053912179899"/>
          <c:w val="0.86774641377374995"/>
          <c:h val="0.75552825552825598"/>
        </c:manualLayout>
      </c:layout>
      <c:barChart>
        <c:barDir val="bar"/>
        <c:grouping val="clustered"/>
        <c:varyColors val="0"/>
        <c:ser>
          <c:idx val="0"/>
          <c:order val="0"/>
          <c:tx>
            <c:v>Goal rate</c:v>
          </c:tx>
          <c:spPr>
            <a:noFill/>
            <a:ln>
              <a:noFill/>
            </a:ln>
            <a:effectLst/>
          </c:spPr>
          <c:invertIfNegative val="0"/>
          <c:dLbls>
            <c:numFmt formatCode="0%" sourceLinked="0"/>
            <c:spPr>
              <a:solidFill>
                <a:schemeClr val="accent1"/>
              </a:solidFill>
              <a:ln>
                <a:no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ellipse">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ind13calc!Goals_rate_years</c:f>
              <c:numCache>
                <c:formatCode>General</c:formatCode>
                <c:ptCount val="7"/>
                <c:pt idx="0">
                  <c:v>2010</c:v>
                </c:pt>
                <c:pt idx="1">
                  <c:v>2011</c:v>
                </c:pt>
                <c:pt idx="2">
                  <c:v>2012</c:v>
                </c:pt>
                <c:pt idx="3">
                  <c:v>2013</c:v>
                </c:pt>
                <c:pt idx="4">
                  <c:v>2014</c:v>
                </c:pt>
                <c:pt idx="5">
                  <c:v>2015</c:v>
                </c:pt>
                <c:pt idx="6">
                  <c:v>2016</c:v>
                </c:pt>
              </c:numCache>
              <c:extLst xmlns:c15="http://schemas.microsoft.com/office/drawing/2012/chart"/>
            </c:numRef>
          </c:cat>
          <c:val>
            <c:numRef>
              <c:f>ind13calc!Goals_rate</c:f>
              <c:numCache>
                <c:formatCode>General</c:formatCode>
                <c:ptCount val="7"/>
                <c:pt idx="0">
                  <c:v>0.91995673336938888</c:v>
                </c:pt>
                <c:pt idx="1">
                  <c:v>0.91198704103671702</c:v>
                </c:pt>
                <c:pt idx="2">
                  <c:v>0.82290347099062577</c:v>
                </c:pt>
                <c:pt idx="3">
                  <c:v>0.87455367769578674</c:v>
                </c:pt>
                <c:pt idx="4">
                  <c:v>0.88287800919664594</c:v>
                </c:pt>
                <c:pt idx="5">
                  <c:v>0.83346529427289517</c:v>
                </c:pt>
                <c:pt idx="6">
                  <c:v>0.81042524005486971</c:v>
                </c:pt>
              </c:numCache>
            </c:numRef>
          </c:val>
          <c:extLst>
            <c:ext xmlns:c16="http://schemas.microsoft.com/office/drawing/2014/chart" uri="{C3380CC4-5D6E-409C-BE32-E72D297353CC}">
              <c16:uniqueId val="{00000000-AF06-4429-B1C3-81F4940FB5A2}"/>
            </c:ext>
          </c:extLst>
        </c:ser>
        <c:dLbls>
          <c:showLegendKey val="0"/>
          <c:showVal val="0"/>
          <c:showCatName val="0"/>
          <c:showSerName val="0"/>
          <c:showPercent val="0"/>
          <c:showBubbleSize val="0"/>
        </c:dLbls>
        <c:gapWidth val="182"/>
        <c:axId val="-335610032"/>
        <c:axId val="-335607712"/>
      </c:barChart>
      <c:catAx>
        <c:axId val="-335610032"/>
        <c:scaling>
          <c:orientation val="maxMin"/>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35607712"/>
        <c:crosses val="autoZero"/>
        <c:auto val="1"/>
        <c:lblAlgn val="ctr"/>
        <c:lblOffset val="100"/>
        <c:noMultiLvlLbl val="0"/>
      </c:catAx>
      <c:valAx>
        <c:axId val="-335607712"/>
        <c:scaling>
          <c:orientation val="minMax"/>
          <c:max val="1"/>
        </c:scaling>
        <c:delete val="1"/>
        <c:axPos val="t"/>
        <c:majorGridlines>
          <c:spPr>
            <a:ln w="9525" cap="flat" cmpd="sng" algn="ctr">
              <a:noFill/>
              <a:round/>
            </a:ln>
            <a:effectLst/>
          </c:spPr>
        </c:majorGridlines>
        <c:numFmt formatCode="0%" sourceLinked="0"/>
        <c:majorTickMark val="none"/>
        <c:minorTickMark val="none"/>
        <c:tickLblPos val="nextTo"/>
        <c:crossAx val="-335610032"/>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chemeClr val="tx1">
                    <a:lumMod val="65000"/>
                    <a:lumOff val="35000"/>
                  </a:schemeClr>
                </a:solidFill>
              </a:defRPr>
            </a:pPr>
            <a:r>
              <a:rPr lang="en-US" sz="1400" b="0">
                <a:solidFill>
                  <a:schemeClr val="tx1">
                    <a:lumMod val="65000"/>
                    <a:lumOff val="35000"/>
                  </a:schemeClr>
                </a:solidFill>
              </a:rPr>
              <a:t>Indicator 1: Include</a:t>
            </a:r>
            <a:r>
              <a:rPr lang="en-US" sz="1400" b="0" baseline="0">
                <a:solidFill>
                  <a:schemeClr val="tx1">
                    <a:lumMod val="65000"/>
                    <a:lumOff val="35000"/>
                  </a:schemeClr>
                </a:solidFill>
              </a:rPr>
              <a:t> a descriptive title!</a:t>
            </a:r>
            <a:endParaRPr lang="en-US" sz="1400" b="0">
              <a:solidFill>
                <a:schemeClr val="tx1">
                  <a:lumMod val="65000"/>
                  <a:lumOff val="35000"/>
                </a:schemeClr>
              </a:solidFill>
            </a:endParaRPr>
          </a:p>
        </c:rich>
      </c:tx>
      <c:overlay val="1"/>
    </c:title>
    <c:autoTitleDeleted val="0"/>
    <c:plotArea>
      <c:layout>
        <c:manualLayout>
          <c:layoutTarget val="inner"/>
          <c:xMode val="edge"/>
          <c:yMode val="edge"/>
          <c:x val="5.50826239359039E-2"/>
          <c:y val="0.118234507821801"/>
          <c:w val="0.90736104156234298"/>
          <c:h val="0.84830666889450501"/>
        </c:manualLayout>
      </c:layout>
      <c:scatterChart>
        <c:scatterStyle val="lineMarker"/>
        <c:varyColors val="0"/>
        <c:ser>
          <c:idx val="0"/>
          <c:order val="0"/>
          <c:spPr>
            <a:ln w="25400" cap="rnd">
              <a:noFill/>
              <a:round/>
            </a:ln>
            <a:effectLst/>
          </c:spPr>
          <c:marker>
            <c:symbol val="picture"/>
            <c:spPr>
              <a:blipFill>
                <a:blip xmlns:r="http://schemas.openxmlformats.org/officeDocument/2006/relationships" r:embed="rId1"/>
                <a:stretch>
                  <a:fillRect/>
                </a:stretch>
              </a:blipFill>
              <a:ln w="25400">
                <a:noFill/>
              </a:ln>
              <a:effectLst/>
            </c:spPr>
          </c:marker>
          <c:xVal>
            <c:numRef>
              <c:f>ind1calc!$D$14:$D$113</c:f>
              <c:numCache>
                <c:formatCode>General</c:formatCode>
                <c:ptCount val="10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pt idx="30">
                  <c:v>1</c:v>
                </c:pt>
                <c:pt idx="31">
                  <c:v>2</c:v>
                </c:pt>
                <c:pt idx="32">
                  <c:v>3</c:v>
                </c:pt>
                <c:pt idx="33">
                  <c:v>4</c:v>
                </c:pt>
                <c:pt idx="34">
                  <c:v>5</c:v>
                </c:pt>
                <c:pt idx="35">
                  <c:v>6</c:v>
                </c:pt>
                <c:pt idx="36">
                  <c:v>7</c:v>
                </c:pt>
                <c:pt idx="37">
                  <c:v>8</c:v>
                </c:pt>
                <c:pt idx="38">
                  <c:v>9</c:v>
                </c:pt>
                <c:pt idx="39">
                  <c:v>10</c:v>
                </c:pt>
                <c:pt idx="40">
                  <c:v>1</c:v>
                </c:pt>
                <c:pt idx="41">
                  <c:v>2</c:v>
                </c:pt>
                <c:pt idx="42">
                  <c:v>3</c:v>
                </c:pt>
                <c:pt idx="43">
                  <c:v>4</c:v>
                </c:pt>
                <c:pt idx="44">
                  <c:v>5</c:v>
                </c:pt>
                <c:pt idx="45">
                  <c:v>6</c:v>
                </c:pt>
                <c:pt idx="46">
                  <c:v>7</c:v>
                </c:pt>
                <c:pt idx="47">
                  <c:v>8</c:v>
                </c:pt>
                <c:pt idx="48">
                  <c:v>9</c:v>
                </c:pt>
                <c:pt idx="49">
                  <c:v>10</c:v>
                </c:pt>
                <c:pt idx="50">
                  <c:v>1</c:v>
                </c:pt>
                <c:pt idx="51">
                  <c:v>2</c:v>
                </c:pt>
                <c:pt idx="52">
                  <c:v>3</c:v>
                </c:pt>
                <c:pt idx="53">
                  <c:v>4</c:v>
                </c:pt>
                <c:pt idx="54">
                  <c:v>5</c:v>
                </c:pt>
                <c:pt idx="55">
                  <c:v>6</c:v>
                </c:pt>
                <c:pt idx="56">
                  <c:v>7</c:v>
                </c:pt>
                <c:pt idx="57">
                  <c:v>8</c:v>
                </c:pt>
                <c:pt idx="58">
                  <c:v>9</c:v>
                </c:pt>
                <c:pt idx="59">
                  <c:v>10</c:v>
                </c:pt>
                <c:pt idx="60">
                  <c:v>1</c:v>
                </c:pt>
                <c:pt idx="61">
                  <c:v>2</c:v>
                </c:pt>
                <c:pt idx="62">
                  <c:v>3</c:v>
                </c:pt>
                <c:pt idx="63">
                  <c:v>4</c:v>
                </c:pt>
                <c:pt idx="64">
                  <c:v>5</c:v>
                </c:pt>
                <c:pt idx="65">
                  <c:v>6</c:v>
                </c:pt>
                <c:pt idx="66">
                  <c:v>7</c:v>
                </c:pt>
                <c:pt idx="67">
                  <c:v>8</c:v>
                </c:pt>
                <c:pt idx="68">
                  <c:v>9</c:v>
                </c:pt>
                <c:pt idx="69">
                  <c:v>10</c:v>
                </c:pt>
                <c:pt idx="70">
                  <c:v>1</c:v>
                </c:pt>
                <c:pt idx="71">
                  <c:v>2</c:v>
                </c:pt>
                <c:pt idx="72">
                  <c:v>3</c:v>
                </c:pt>
                <c:pt idx="73">
                  <c:v>4</c:v>
                </c:pt>
                <c:pt idx="74">
                  <c:v>5</c:v>
                </c:pt>
                <c:pt idx="75">
                  <c:v>6</c:v>
                </c:pt>
                <c:pt idx="76">
                  <c:v>7</c:v>
                </c:pt>
                <c:pt idx="77">
                  <c:v>8</c:v>
                </c:pt>
                <c:pt idx="78">
                  <c:v>9</c:v>
                </c:pt>
                <c:pt idx="79">
                  <c:v>10</c:v>
                </c:pt>
                <c:pt idx="80">
                  <c:v>1</c:v>
                </c:pt>
                <c:pt idx="81">
                  <c:v>2</c:v>
                </c:pt>
                <c:pt idx="82">
                  <c:v>3</c:v>
                </c:pt>
                <c:pt idx="83">
                  <c:v>4</c:v>
                </c:pt>
                <c:pt idx="84">
                  <c:v>5</c:v>
                </c:pt>
                <c:pt idx="85">
                  <c:v>6</c:v>
                </c:pt>
                <c:pt idx="86">
                  <c:v>7</c:v>
                </c:pt>
                <c:pt idx="87">
                  <c:v>8</c:v>
                </c:pt>
                <c:pt idx="88">
                  <c:v>9</c:v>
                </c:pt>
                <c:pt idx="89">
                  <c:v>10</c:v>
                </c:pt>
                <c:pt idx="90">
                  <c:v>1</c:v>
                </c:pt>
                <c:pt idx="91">
                  <c:v>2</c:v>
                </c:pt>
                <c:pt idx="92">
                  <c:v>3</c:v>
                </c:pt>
                <c:pt idx="93">
                  <c:v>4</c:v>
                </c:pt>
                <c:pt idx="94">
                  <c:v>5</c:v>
                </c:pt>
                <c:pt idx="95">
                  <c:v>6</c:v>
                </c:pt>
                <c:pt idx="96">
                  <c:v>7</c:v>
                </c:pt>
                <c:pt idx="97">
                  <c:v>8</c:v>
                </c:pt>
                <c:pt idx="98">
                  <c:v>9</c:v>
                </c:pt>
                <c:pt idx="99">
                  <c:v>10</c:v>
                </c:pt>
              </c:numCache>
            </c:numRef>
          </c:xVal>
          <c:yVal>
            <c:numRef>
              <c:f>ind1calc!$E$14:$E$113</c:f>
              <c:numCache>
                <c:formatCode>General</c:formatCode>
                <c:ptCount val="100"/>
                <c:pt idx="0">
                  <c:v>2</c:v>
                </c:pt>
                <c:pt idx="1">
                  <c:v>2</c:v>
                </c:pt>
                <c:pt idx="2">
                  <c:v>2</c:v>
                </c:pt>
                <c:pt idx="3">
                  <c:v>2</c:v>
                </c:pt>
                <c:pt idx="4">
                  <c:v>2</c:v>
                </c:pt>
                <c:pt idx="5">
                  <c:v>2</c:v>
                </c:pt>
                <c:pt idx="6">
                  <c:v>2</c:v>
                </c:pt>
                <c:pt idx="7">
                  <c:v>2</c:v>
                </c:pt>
                <c:pt idx="8">
                  <c:v>2</c:v>
                </c:pt>
                <c:pt idx="9">
                  <c:v>2</c:v>
                </c:pt>
                <c:pt idx="10">
                  <c:v>5</c:v>
                </c:pt>
                <c:pt idx="11">
                  <c:v>5</c:v>
                </c:pt>
                <c:pt idx="12">
                  <c:v>5</c:v>
                </c:pt>
                <c:pt idx="13">
                  <c:v>5</c:v>
                </c:pt>
                <c:pt idx="14">
                  <c:v>5</c:v>
                </c:pt>
                <c:pt idx="15">
                  <c:v>5</c:v>
                </c:pt>
                <c:pt idx="16">
                  <c:v>5</c:v>
                </c:pt>
                <c:pt idx="17">
                  <c:v>5</c:v>
                </c:pt>
                <c:pt idx="18">
                  <c:v>5</c:v>
                </c:pt>
                <c:pt idx="19">
                  <c:v>5</c:v>
                </c:pt>
                <c:pt idx="20">
                  <c:v>8</c:v>
                </c:pt>
                <c:pt idx="21">
                  <c:v>8</c:v>
                </c:pt>
                <c:pt idx="22">
                  <c:v>8</c:v>
                </c:pt>
                <c:pt idx="23">
                  <c:v>8</c:v>
                </c:pt>
                <c:pt idx="24">
                  <c:v>8</c:v>
                </c:pt>
                <c:pt idx="25">
                  <c:v>8</c:v>
                </c:pt>
                <c:pt idx="26">
                  <c:v>8</c:v>
                </c:pt>
                <c:pt idx="27">
                  <c:v>8</c:v>
                </c:pt>
                <c:pt idx="28">
                  <c:v>8</c:v>
                </c:pt>
                <c:pt idx="29">
                  <c:v>8</c:v>
                </c:pt>
                <c:pt idx="30">
                  <c:v>11</c:v>
                </c:pt>
                <c:pt idx="31">
                  <c:v>11</c:v>
                </c:pt>
                <c:pt idx="32">
                  <c:v>11</c:v>
                </c:pt>
                <c:pt idx="33">
                  <c:v>11</c:v>
                </c:pt>
                <c:pt idx="34">
                  <c:v>11</c:v>
                </c:pt>
                <c:pt idx="35">
                  <c:v>11</c:v>
                </c:pt>
                <c:pt idx="36">
                  <c:v>11</c:v>
                </c:pt>
                <c:pt idx="37">
                  <c:v>11</c:v>
                </c:pt>
                <c:pt idx="38">
                  <c:v>11</c:v>
                </c:pt>
                <c:pt idx="39">
                  <c:v>11</c:v>
                </c:pt>
                <c:pt idx="40">
                  <c:v>14</c:v>
                </c:pt>
                <c:pt idx="41">
                  <c:v>14</c:v>
                </c:pt>
                <c:pt idx="42">
                  <c:v>14</c:v>
                </c:pt>
                <c:pt idx="43">
                  <c:v>14</c:v>
                </c:pt>
                <c:pt idx="44">
                  <c:v>14</c:v>
                </c:pt>
                <c:pt idx="45">
                  <c:v>14</c:v>
                </c:pt>
                <c:pt idx="46">
                  <c:v>14</c:v>
                </c:pt>
                <c:pt idx="47">
                  <c:v>14</c:v>
                </c:pt>
                <c:pt idx="48">
                  <c:v>14</c:v>
                </c:pt>
                <c:pt idx="49">
                  <c:v>14</c:v>
                </c:pt>
                <c:pt idx="50">
                  <c:v>17</c:v>
                </c:pt>
                <c:pt idx="51">
                  <c:v>17</c:v>
                </c:pt>
                <c:pt idx="52">
                  <c:v>17</c:v>
                </c:pt>
                <c:pt idx="53">
                  <c:v>17</c:v>
                </c:pt>
                <c:pt idx="54">
                  <c:v>17</c:v>
                </c:pt>
                <c:pt idx="55">
                  <c:v>17</c:v>
                </c:pt>
                <c:pt idx="56">
                  <c:v>17</c:v>
                </c:pt>
                <c:pt idx="57">
                  <c:v>17</c:v>
                </c:pt>
                <c:pt idx="58">
                  <c:v>17</c:v>
                </c:pt>
                <c:pt idx="59">
                  <c:v>17</c:v>
                </c:pt>
                <c:pt idx="60">
                  <c:v>20</c:v>
                </c:pt>
                <c:pt idx="61">
                  <c:v>20</c:v>
                </c:pt>
                <c:pt idx="62">
                  <c:v>20</c:v>
                </c:pt>
                <c:pt idx="63">
                  <c:v>20</c:v>
                </c:pt>
                <c:pt idx="64">
                  <c:v>20</c:v>
                </c:pt>
                <c:pt idx="65">
                  <c:v>20</c:v>
                </c:pt>
                <c:pt idx="66">
                  <c:v>20</c:v>
                </c:pt>
                <c:pt idx="67">
                  <c:v>20</c:v>
                </c:pt>
                <c:pt idx="68">
                  <c:v>20</c:v>
                </c:pt>
                <c:pt idx="69">
                  <c:v>20</c:v>
                </c:pt>
                <c:pt idx="70">
                  <c:v>23</c:v>
                </c:pt>
                <c:pt idx="71">
                  <c:v>23</c:v>
                </c:pt>
                <c:pt idx="72">
                  <c:v>23</c:v>
                </c:pt>
                <c:pt idx="73">
                  <c:v>23</c:v>
                </c:pt>
                <c:pt idx="74">
                  <c:v>23</c:v>
                </c:pt>
                <c:pt idx="75">
                  <c:v>23</c:v>
                </c:pt>
                <c:pt idx="76">
                  <c:v>23</c:v>
                </c:pt>
                <c:pt idx="77">
                  <c:v>23</c:v>
                </c:pt>
                <c:pt idx="78">
                  <c:v>23</c:v>
                </c:pt>
                <c:pt idx="79">
                  <c:v>23</c:v>
                </c:pt>
                <c:pt idx="80">
                  <c:v>26</c:v>
                </c:pt>
                <c:pt idx="81">
                  <c:v>26</c:v>
                </c:pt>
                <c:pt idx="82">
                  <c:v>26</c:v>
                </c:pt>
                <c:pt idx="83">
                  <c:v>26</c:v>
                </c:pt>
                <c:pt idx="84">
                  <c:v>26</c:v>
                </c:pt>
                <c:pt idx="85">
                  <c:v>26</c:v>
                </c:pt>
                <c:pt idx="86">
                  <c:v>26</c:v>
                </c:pt>
                <c:pt idx="87">
                  <c:v>26</c:v>
                </c:pt>
                <c:pt idx="88">
                  <c:v>26</c:v>
                </c:pt>
                <c:pt idx="89">
                  <c:v>26</c:v>
                </c:pt>
                <c:pt idx="90">
                  <c:v>29</c:v>
                </c:pt>
                <c:pt idx="91">
                  <c:v>29</c:v>
                </c:pt>
                <c:pt idx="92">
                  <c:v>29</c:v>
                </c:pt>
                <c:pt idx="93">
                  <c:v>29</c:v>
                </c:pt>
                <c:pt idx="94">
                  <c:v>29</c:v>
                </c:pt>
                <c:pt idx="95">
                  <c:v>29</c:v>
                </c:pt>
                <c:pt idx="96">
                  <c:v>29</c:v>
                </c:pt>
                <c:pt idx="97">
                  <c:v>29</c:v>
                </c:pt>
                <c:pt idx="98">
                  <c:v>29</c:v>
                </c:pt>
                <c:pt idx="99">
                  <c:v>29</c:v>
                </c:pt>
              </c:numCache>
            </c:numRef>
          </c:yVal>
          <c:smooth val="0"/>
          <c:extLst>
            <c:ext xmlns:c16="http://schemas.microsoft.com/office/drawing/2014/chart" uri="{C3380CC4-5D6E-409C-BE32-E72D297353CC}">
              <c16:uniqueId val="{00000000-36E3-486D-908C-AEB793F65665}"/>
            </c:ext>
          </c:extLst>
        </c:ser>
        <c:ser>
          <c:idx val="1"/>
          <c:order val="1"/>
          <c:spPr>
            <a:ln w="25400" cap="rnd">
              <a:noFill/>
              <a:round/>
            </a:ln>
            <a:effectLst/>
          </c:spPr>
          <c:marker>
            <c:symbol val="picture"/>
            <c:spPr>
              <a:blipFill>
                <a:blip xmlns:r="http://schemas.openxmlformats.org/officeDocument/2006/relationships" r:embed="rId2"/>
                <a:stretch>
                  <a:fillRect/>
                </a:stretch>
              </a:blipFill>
              <a:ln w="25400">
                <a:noFill/>
              </a:ln>
              <a:effectLst/>
            </c:spPr>
          </c:marker>
          <c:xVal>
            <c:numRef>
              <c:f>ind1calc!$D$14:$D$113</c:f>
              <c:numCache>
                <c:formatCode>General</c:formatCode>
                <c:ptCount val="100"/>
                <c:pt idx="0">
                  <c:v>1</c:v>
                </c:pt>
                <c:pt idx="1">
                  <c:v>2</c:v>
                </c:pt>
                <c:pt idx="2">
                  <c:v>3</c:v>
                </c:pt>
                <c:pt idx="3">
                  <c:v>4</c:v>
                </c:pt>
                <c:pt idx="4">
                  <c:v>5</c:v>
                </c:pt>
                <c:pt idx="5">
                  <c:v>6</c:v>
                </c:pt>
                <c:pt idx="6">
                  <c:v>7</c:v>
                </c:pt>
                <c:pt idx="7">
                  <c:v>8</c:v>
                </c:pt>
                <c:pt idx="8">
                  <c:v>9</c:v>
                </c:pt>
                <c:pt idx="9">
                  <c:v>10</c:v>
                </c:pt>
                <c:pt idx="10">
                  <c:v>1</c:v>
                </c:pt>
                <c:pt idx="11">
                  <c:v>2</c:v>
                </c:pt>
                <c:pt idx="12">
                  <c:v>3</c:v>
                </c:pt>
                <c:pt idx="13">
                  <c:v>4</c:v>
                </c:pt>
                <c:pt idx="14">
                  <c:v>5</c:v>
                </c:pt>
                <c:pt idx="15">
                  <c:v>6</c:v>
                </c:pt>
                <c:pt idx="16">
                  <c:v>7</c:v>
                </c:pt>
                <c:pt idx="17">
                  <c:v>8</c:v>
                </c:pt>
                <c:pt idx="18">
                  <c:v>9</c:v>
                </c:pt>
                <c:pt idx="19">
                  <c:v>10</c:v>
                </c:pt>
                <c:pt idx="20">
                  <c:v>1</c:v>
                </c:pt>
                <c:pt idx="21">
                  <c:v>2</c:v>
                </c:pt>
                <c:pt idx="22">
                  <c:v>3</c:v>
                </c:pt>
                <c:pt idx="23">
                  <c:v>4</c:v>
                </c:pt>
                <c:pt idx="24">
                  <c:v>5</c:v>
                </c:pt>
                <c:pt idx="25">
                  <c:v>6</c:v>
                </c:pt>
                <c:pt idx="26">
                  <c:v>7</c:v>
                </c:pt>
                <c:pt idx="27">
                  <c:v>8</c:v>
                </c:pt>
                <c:pt idx="28">
                  <c:v>9</c:v>
                </c:pt>
                <c:pt idx="29">
                  <c:v>10</c:v>
                </c:pt>
                <c:pt idx="30">
                  <c:v>1</c:v>
                </c:pt>
                <c:pt idx="31">
                  <c:v>2</c:v>
                </c:pt>
                <c:pt idx="32">
                  <c:v>3</c:v>
                </c:pt>
                <c:pt idx="33">
                  <c:v>4</c:v>
                </c:pt>
                <c:pt idx="34">
                  <c:v>5</c:v>
                </c:pt>
                <c:pt idx="35">
                  <c:v>6</c:v>
                </c:pt>
                <c:pt idx="36">
                  <c:v>7</c:v>
                </c:pt>
                <c:pt idx="37">
                  <c:v>8</c:v>
                </c:pt>
                <c:pt idx="38">
                  <c:v>9</c:v>
                </c:pt>
                <c:pt idx="39">
                  <c:v>10</c:v>
                </c:pt>
                <c:pt idx="40">
                  <c:v>1</c:v>
                </c:pt>
                <c:pt idx="41">
                  <c:v>2</c:v>
                </c:pt>
                <c:pt idx="42">
                  <c:v>3</c:v>
                </c:pt>
                <c:pt idx="43">
                  <c:v>4</c:v>
                </c:pt>
                <c:pt idx="44">
                  <c:v>5</c:v>
                </c:pt>
                <c:pt idx="45">
                  <c:v>6</c:v>
                </c:pt>
                <c:pt idx="46">
                  <c:v>7</c:v>
                </c:pt>
                <c:pt idx="47">
                  <c:v>8</c:v>
                </c:pt>
                <c:pt idx="48">
                  <c:v>9</c:v>
                </c:pt>
                <c:pt idx="49">
                  <c:v>10</c:v>
                </c:pt>
                <c:pt idx="50">
                  <c:v>1</c:v>
                </c:pt>
                <c:pt idx="51">
                  <c:v>2</c:v>
                </c:pt>
                <c:pt idx="52">
                  <c:v>3</c:v>
                </c:pt>
                <c:pt idx="53">
                  <c:v>4</c:v>
                </c:pt>
                <c:pt idx="54">
                  <c:v>5</c:v>
                </c:pt>
                <c:pt idx="55">
                  <c:v>6</c:v>
                </c:pt>
                <c:pt idx="56">
                  <c:v>7</c:v>
                </c:pt>
                <c:pt idx="57">
                  <c:v>8</c:v>
                </c:pt>
                <c:pt idx="58">
                  <c:v>9</c:v>
                </c:pt>
                <c:pt idx="59">
                  <c:v>10</c:v>
                </c:pt>
                <c:pt idx="60">
                  <c:v>1</c:v>
                </c:pt>
                <c:pt idx="61">
                  <c:v>2</c:v>
                </c:pt>
                <c:pt idx="62">
                  <c:v>3</c:v>
                </c:pt>
                <c:pt idx="63">
                  <c:v>4</c:v>
                </c:pt>
                <c:pt idx="64">
                  <c:v>5</c:v>
                </c:pt>
                <c:pt idx="65">
                  <c:v>6</c:v>
                </c:pt>
                <c:pt idx="66">
                  <c:v>7</c:v>
                </c:pt>
                <c:pt idx="67">
                  <c:v>8</c:v>
                </c:pt>
                <c:pt idx="68">
                  <c:v>9</c:v>
                </c:pt>
                <c:pt idx="69">
                  <c:v>10</c:v>
                </c:pt>
                <c:pt idx="70">
                  <c:v>1</c:v>
                </c:pt>
                <c:pt idx="71">
                  <c:v>2</c:v>
                </c:pt>
                <c:pt idx="72">
                  <c:v>3</c:v>
                </c:pt>
                <c:pt idx="73">
                  <c:v>4</c:v>
                </c:pt>
                <c:pt idx="74">
                  <c:v>5</c:v>
                </c:pt>
                <c:pt idx="75">
                  <c:v>6</c:v>
                </c:pt>
                <c:pt idx="76">
                  <c:v>7</c:v>
                </c:pt>
                <c:pt idx="77">
                  <c:v>8</c:v>
                </c:pt>
                <c:pt idx="78">
                  <c:v>9</c:v>
                </c:pt>
                <c:pt idx="79">
                  <c:v>10</c:v>
                </c:pt>
                <c:pt idx="80">
                  <c:v>1</c:v>
                </c:pt>
                <c:pt idx="81">
                  <c:v>2</c:v>
                </c:pt>
                <c:pt idx="82">
                  <c:v>3</c:v>
                </c:pt>
                <c:pt idx="83">
                  <c:v>4</c:v>
                </c:pt>
                <c:pt idx="84">
                  <c:v>5</c:v>
                </c:pt>
                <c:pt idx="85">
                  <c:v>6</c:v>
                </c:pt>
                <c:pt idx="86">
                  <c:v>7</c:v>
                </c:pt>
                <c:pt idx="87">
                  <c:v>8</c:v>
                </c:pt>
                <c:pt idx="88">
                  <c:v>9</c:v>
                </c:pt>
                <c:pt idx="89">
                  <c:v>10</c:v>
                </c:pt>
                <c:pt idx="90">
                  <c:v>1</c:v>
                </c:pt>
                <c:pt idx="91">
                  <c:v>2</c:v>
                </c:pt>
                <c:pt idx="92">
                  <c:v>3</c:v>
                </c:pt>
                <c:pt idx="93">
                  <c:v>4</c:v>
                </c:pt>
                <c:pt idx="94">
                  <c:v>5</c:v>
                </c:pt>
                <c:pt idx="95">
                  <c:v>6</c:v>
                </c:pt>
                <c:pt idx="96">
                  <c:v>7</c:v>
                </c:pt>
                <c:pt idx="97">
                  <c:v>8</c:v>
                </c:pt>
                <c:pt idx="98">
                  <c:v>9</c:v>
                </c:pt>
                <c:pt idx="99">
                  <c:v>10</c:v>
                </c:pt>
              </c:numCache>
            </c:numRef>
          </c:xVal>
          <c:yVal>
            <c:numRef>
              <c:f>ind1calc!$F$14:$F$113</c:f>
              <c:numCache>
                <c:formatCode>General</c:formatCode>
                <c:ptCount val="1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20</c:v>
                </c:pt>
                <c:pt idx="68">
                  <c:v>20</c:v>
                </c:pt>
                <c:pt idx="69">
                  <c:v>20</c:v>
                </c:pt>
                <c:pt idx="70">
                  <c:v>23</c:v>
                </c:pt>
                <c:pt idx="71">
                  <c:v>23</c:v>
                </c:pt>
                <c:pt idx="72">
                  <c:v>23</c:v>
                </c:pt>
                <c:pt idx="73">
                  <c:v>23</c:v>
                </c:pt>
                <c:pt idx="74">
                  <c:v>23</c:v>
                </c:pt>
                <c:pt idx="75">
                  <c:v>23</c:v>
                </c:pt>
                <c:pt idx="76">
                  <c:v>23</c:v>
                </c:pt>
                <c:pt idx="77">
                  <c:v>23</c:v>
                </c:pt>
                <c:pt idx="78">
                  <c:v>23</c:v>
                </c:pt>
                <c:pt idx="79">
                  <c:v>23</c:v>
                </c:pt>
                <c:pt idx="80">
                  <c:v>26</c:v>
                </c:pt>
                <c:pt idx="81">
                  <c:v>26</c:v>
                </c:pt>
                <c:pt idx="82">
                  <c:v>26</c:v>
                </c:pt>
                <c:pt idx="83">
                  <c:v>26</c:v>
                </c:pt>
                <c:pt idx="84">
                  <c:v>26</c:v>
                </c:pt>
                <c:pt idx="85">
                  <c:v>26</c:v>
                </c:pt>
                <c:pt idx="86">
                  <c:v>26</c:v>
                </c:pt>
                <c:pt idx="87">
                  <c:v>26</c:v>
                </c:pt>
                <c:pt idx="88">
                  <c:v>26</c:v>
                </c:pt>
                <c:pt idx="89">
                  <c:v>26</c:v>
                </c:pt>
                <c:pt idx="90">
                  <c:v>29</c:v>
                </c:pt>
                <c:pt idx="91">
                  <c:v>29</c:v>
                </c:pt>
                <c:pt idx="92">
                  <c:v>29</c:v>
                </c:pt>
                <c:pt idx="93">
                  <c:v>29</c:v>
                </c:pt>
                <c:pt idx="94">
                  <c:v>29</c:v>
                </c:pt>
                <c:pt idx="95">
                  <c:v>29</c:v>
                </c:pt>
                <c:pt idx="96">
                  <c:v>29</c:v>
                </c:pt>
                <c:pt idx="97">
                  <c:v>29</c:v>
                </c:pt>
                <c:pt idx="98">
                  <c:v>29</c:v>
                </c:pt>
                <c:pt idx="99">
                  <c:v>29</c:v>
                </c:pt>
              </c:numCache>
            </c:numRef>
          </c:yVal>
          <c:smooth val="0"/>
          <c:extLst>
            <c:ext xmlns:c16="http://schemas.microsoft.com/office/drawing/2014/chart" uri="{C3380CC4-5D6E-409C-BE32-E72D297353CC}">
              <c16:uniqueId val="{00000001-36E3-486D-908C-AEB793F65665}"/>
            </c:ext>
          </c:extLst>
        </c:ser>
        <c:dLbls>
          <c:showLegendKey val="0"/>
          <c:showVal val="0"/>
          <c:showCatName val="0"/>
          <c:showSerName val="0"/>
          <c:showPercent val="0"/>
          <c:showBubbleSize val="0"/>
        </c:dLbls>
        <c:axId val="-335732672"/>
        <c:axId val="-335731040"/>
      </c:scatterChart>
      <c:valAx>
        <c:axId val="-335732672"/>
        <c:scaling>
          <c:orientation val="maxMin"/>
          <c:max val="10"/>
        </c:scaling>
        <c:delete val="1"/>
        <c:axPos val="b"/>
        <c:numFmt formatCode="General" sourceLinked="1"/>
        <c:majorTickMark val="none"/>
        <c:minorTickMark val="none"/>
        <c:tickLblPos val="nextTo"/>
        <c:crossAx val="-335731040"/>
        <c:crosses val="autoZero"/>
        <c:crossBetween val="midCat"/>
      </c:valAx>
      <c:valAx>
        <c:axId val="-335731040"/>
        <c:scaling>
          <c:orientation val="minMax"/>
          <c:max val="30"/>
        </c:scaling>
        <c:delete val="1"/>
        <c:axPos val="r"/>
        <c:numFmt formatCode="General" sourceLinked="1"/>
        <c:majorTickMark val="none"/>
        <c:minorTickMark val="none"/>
        <c:tickLblPos val="nextTo"/>
        <c:crossAx val="-3357326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ind13calc!$B$7</c:f>
          <c:strCache>
            <c:ptCount val="1"/>
            <c:pt idx="0">
              <c:v>2014</c:v>
            </c:pt>
          </c:strCache>
        </c:strRef>
      </c:tx>
      <c:layout>
        <c:manualLayout>
          <c:xMode val="edge"/>
          <c:yMode val="edge"/>
          <c:x val="0.40779008485183371"/>
          <c:y val="0.15437632795900513"/>
        </c:manualLayout>
      </c:layout>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142891513560798"/>
          <c:y val="0.31192314960629902"/>
          <c:w val="0.40047572178477697"/>
          <c:h val="0.57668503937007898"/>
        </c:manualLayout>
      </c:layout>
      <c:doughnutChart>
        <c:varyColors val="1"/>
        <c:ser>
          <c:idx val="0"/>
          <c:order val="0"/>
          <c:tx>
            <c:strRef>
              <c:f>ind13calc!$B$7</c:f>
              <c:strCache>
                <c:ptCount val="1"/>
                <c:pt idx="0">
                  <c:v>2014</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44-4EB0-B281-50BD82B169C9}"/>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A044-4EB0-B281-50BD82B169C9}"/>
              </c:ext>
            </c:extLst>
          </c:dPt>
          <c:val>
            <c:numRef>
              <c:f>ind13calc!$B$8:$B$9</c:f>
              <c:numCache>
                <c:formatCode>0%</c:formatCode>
                <c:ptCount val="2"/>
                <c:pt idx="0">
                  <c:v>0.88287800919664594</c:v>
                </c:pt>
                <c:pt idx="1">
                  <c:v>0.11712199080335406</c:v>
                </c:pt>
              </c:numCache>
            </c:numRef>
          </c:val>
          <c:extLst>
            <c:ext xmlns:c16="http://schemas.microsoft.com/office/drawing/2014/chart" uri="{C3380CC4-5D6E-409C-BE32-E72D297353CC}">
              <c16:uniqueId val="{00000004-A044-4EB0-B281-50BD82B169C9}"/>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ind13calc!$C$7</c:f>
          <c:strCache>
            <c:ptCount val="1"/>
            <c:pt idx="0">
              <c:v>2015</c:v>
            </c:pt>
          </c:strCache>
        </c:strRef>
      </c:tx>
      <c:layout>
        <c:manualLayout>
          <c:xMode val="edge"/>
          <c:yMode val="edge"/>
          <c:x val="0.41326803065840173"/>
          <c:y val="0.16196475440569927"/>
        </c:manualLayout>
      </c:layout>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142891513560798"/>
          <c:y val="0.31192314960629902"/>
          <c:w val="0.40047572178477697"/>
          <c:h val="0.57668503937007898"/>
        </c:manualLayout>
      </c:layout>
      <c:doughnutChart>
        <c:varyColors val="1"/>
        <c:ser>
          <c:idx val="0"/>
          <c:order val="0"/>
          <c:tx>
            <c:strRef>
              <c:f>ind13calc!$C$7</c:f>
              <c:strCache>
                <c:ptCount val="1"/>
                <c:pt idx="0">
                  <c:v>2015</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D9-4FE1-B4DF-0258D31A9F9F}"/>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5BD9-4FE1-B4DF-0258D31A9F9F}"/>
              </c:ext>
            </c:extLst>
          </c:dPt>
          <c:val>
            <c:numRef>
              <c:f>ind13calc!$C$8:$C$9</c:f>
              <c:numCache>
                <c:formatCode>0%</c:formatCode>
                <c:ptCount val="2"/>
                <c:pt idx="0">
                  <c:v>0.83346529427289517</c:v>
                </c:pt>
                <c:pt idx="1">
                  <c:v>0.16653470572710483</c:v>
                </c:pt>
              </c:numCache>
            </c:numRef>
          </c:val>
          <c:extLst>
            <c:ext xmlns:c16="http://schemas.microsoft.com/office/drawing/2014/chart" uri="{C3380CC4-5D6E-409C-BE32-E72D297353CC}">
              <c16:uniqueId val="{00000004-5BD9-4FE1-B4DF-0258D31A9F9F}"/>
            </c:ext>
          </c:extLst>
        </c:ser>
        <c:dLbls>
          <c:showLegendKey val="0"/>
          <c:showVal val="0"/>
          <c:showCatName val="0"/>
          <c:showSerName val="0"/>
          <c:showPercent val="0"/>
          <c:showBubbleSize val="0"/>
          <c:showLeaderLines val="1"/>
        </c:dLbls>
        <c:firstSliceAng val="0"/>
        <c:holeSize val="75"/>
      </c:doughnut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ind13calc!$D$7</c:f>
          <c:strCache>
            <c:ptCount val="1"/>
            <c:pt idx="0">
              <c:v>2016</c:v>
            </c:pt>
          </c:strCache>
        </c:strRef>
      </c:tx>
      <c:layout>
        <c:manualLayout>
          <c:xMode val="edge"/>
          <c:yMode val="edge"/>
          <c:x val="0.41498157145250458"/>
          <c:y val="0.15437632795900513"/>
        </c:manualLayout>
      </c:layout>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142891513560798"/>
          <c:y val="0.31192314960629902"/>
          <c:w val="0.40047572178477697"/>
          <c:h val="0.57668503937007898"/>
        </c:manualLayout>
      </c:layout>
      <c:doughnutChart>
        <c:varyColors val="1"/>
        <c:ser>
          <c:idx val="0"/>
          <c:order val="0"/>
          <c:tx>
            <c:strRef>
              <c:f>ind13calc!$D$7</c:f>
              <c:strCache>
                <c:ptCount val="1"/>
                <c:pt idx="0">
                  <c:v>2016</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54-48EB-8F40-25C347D97561}"/>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B554-48EB-8F40-25C347D97561}"/>
              </c:ext>
            </c:extLst>
          </c:dPt>
          <c:val>
            <c:numRef>
              <c:f>ind13calc!$D$8:$D$9</c:f>
              <c:numCache>
                <c:formatCode>0%</c:formatCode>
                <c:ptCount val="2"/>
                <c:pt idx="0">
                  <c:v>0.81042524005486971</c:v>
                </c:pt>
                <c:pt idx="1">
                  <c:v>0.18957475994513029</c:v>
                </c:pt>
              </c:numCache>
            </c:numRef>
          </c:val>
          <c:extLst>
            <c:ext xmlns:c16="http://schemas.microsoft.com/office/drawing/2014/chart" uri="{C3380CC4-5D6E-409C-BE32-E72D297353CC}">
              <c16:uniqueId val="{00000004-B554-48EB-8F40-25C347D97561}"/>
            </c:ext>
          </c:extLst>
        </c:ser>
        <c:dLbls>
          <c:showLegendKey val="0"/>
          <c:showVal val="0"/>
          <c:showCatName val="0"/>
          <c:showSerName val="0"/>
          <c:showPercent val="0"/>
          <c:showBubbleSize val="0"/>
          <c:showLeaderLines val="1"/>
        </c:dLbls>
        <c:firstSliceAng val="0"/>
        <c:holeSize val="75"/>
      </c:doughnut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a:t>Indicator 14: Include a descriptive</a:t>
            </a:r>
            <a:r>
              <a:rPr lang="en-US" sz="1400" baseline="0"/>
              <a:t> title!</a:t>
            </a:r>
            <a:endParaRPr lang="en-US" sz="1400"/>
          </a:p>
        </c:rich>
      </c:tx>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344179712333801E-2"/>
          <c:y val="5.4308100544962497E-2"/>
          <c:w val="0.90111432748254905"/>
          <c:h val="0.88059458960180903"/>
        </c:manualLayout>
      </c:layout>
      <c:areaChart>
        <c:grouping val="stacked"/>
        <c:varyColors val="0"/>
        <c:ser>
          <c:idx val="2"/>
          <c:order val="0"/>
          <c:tx>
            <c:strRef>
              <c:f>ind14calc!$A$2</c:f>
              <c:strCache>
                <c:ptCount val="1"/>
                <c:pt idx="0">
                  <c:v>Indicator A</c:v>
                </c:pt>
              </c:strCache>
            </c:strRef>
          </c:tx>
          <c:spPr>
            <a:solidFill>
              <a:schemeClr val="accent5">
                <a:lumMod val="50000"/>
                <a:alpha val="50000"/>
              </a:schemeClr>
            </a:solidFill>
            <a:ln w="25400">
              <a:noFill/>
            </a:ln>
            <a:effectLst/>
          </c:spPr>
          <c:cat>
            <c:numRef>
              <c:f>[0]!ind14_years</c:f>
              <c:numCache>
                <c:formatCode>General</c:formatCode>
                <c:ptCount val="7"/>
                <c:pt idx="0">
                  <c:v>2010</c:v>
                </c:pt>
                <c:pt idx="1">
                  <c:v>2011</c:v>
                </c:pt>
                <c:pt idx="2">
                  <c:v>2012</c:v>
                </c:pt>
                <c:pt idx="3">
                  <c:v>2013</c:v>
                </c:pt>
                <c:pt idx="4">
                  <c:v>2014</c:v>
                </c:pt>
                <c:pt idx="5">
                  <c:v>2015</c:v>
                </c:pt>
                <c:pt idx="6">
                  <c:v>2016</c:v>
                </c:pt>
              </c:numCache>
            </c:numRef>
          </c:cat>
          <c:val>
            <c:numRef>
              <c:f>[0]!ind14a_rate</c:f>
              <c:numCache>
                <c:formatCode>General</c:formatCode>
                <c:ptCount val="7"/>
                <c:pt idx="0">
                  <c:v>0.4354505551252259</c:v>
                </c:pt>
                <c:pt idx="1">
                  <c:v>0.74465817388214994</c:v>
                </c:pt>
                <c:pt idx="2">
                  <c:v>0.43896312132549437</c:v>
                </c:pt>
                <c:pt idx="3">
                  <c:v>0.55254633317402158</c:v>
                </c:pt>
                <c:pt idx="4">
                  <c:v>0.44462741869081929</c:v>
                </c:pt>
                <c:pt idx="5">
                  <c:v>0.36078311097479937</c:v>
                </c:pt>
                <c:pt idx="6">
                  <c:v>0.35396575477268255</c:v>
                </c:pt>
              </c:numCache>
            </c:numRef>
          </c:val>
          <c:extLst>
            <c:ext xmlns:c16="http://schemas.microsoft.com/office/drawing/2014/chart" uri="{C3380CC4-5D6E-409C-BE32-E72D297353CC}">
              <c16:uniqueId val="{00000002-5899-4B0C-A4B9-022D4EE8D7F1}"/>
            </c:ext>
          </c:extLst>
        </c:ser>
        <c:ser>
          <c:idx val="3"/>
          <c:order val="1"/>
          <c:tx>
            <c:strRef>
              <c:f>ind14calc!$A$17</c:f>
              <c:strCache>
                <c:ptCount val="1"/>
                <c:pt idx="0">
                  <c:v>IndB-A</c:v>
                </c:pt>
              </c:strCache>
            </c:strRef>
          </c:tx>
          <c:spPr>
            <a:solidFill>
              <a:schemeClr val="accent5">
                <a:alpha val="50000"/>
              </a:schemeClr>
            </a:solidFill>
            <a:ln w="25400">
              <a:noFill/>
            </a:ln>
            <a:effectLst/>
          </c:spPr>
          <c:cat>
            <c:numRef>
              <c:f>[0]!ind14_years</c:f>
              <c:numCache>
                <c:formatCode>General</c:formatCode>
                <c:ptCount val="7"/>
                <c:pt idx="0">
                  <c:v>2010</c:v>
                </c:pt>
                <c:pt idx="1">
                  <c:v>2011</c:v>
                </c:pt>
                <c:pt idx="2">
                  <c:v>2012</c:v>
                </c:pt>
                <c:pt idx="3">
                  <c:v>2013</c:v>
                </c:pt>
                <c:pt idx="4">
                  <c:v>2014</c:v>
                </c:pt>
                <c:pt idx="5">
                  <c:v>2015</c:v>
                </c:pt>
                <c:pt idx="6">
                  <c:v>2016</c:v>
                </c:pt>
              </c:numCache>
            </c:numRef>
          </c:cat>
          <c:val>
            <c:numRef>
              <c:f>[0]!ind14b_a</c:f>
              <c:numCache>
                <c:formatCode>General</c:formatCode>
                <c:ptCount val="7"/>
                <c:pt idx="0">
                  <c:v>6.4119115242275593E-2</c:v>
                </c:pt>
                <c:pt idx="1">
                  <c:v>5.6844135410851093E-2</c:v>
                </c:pt>
                <c:pt idx="2">
                  <c:v>6.745056119722076E-2</c:v>
                </c:pt>
                <c:pt idx="3">
                  <c:v>8.6665604588179068E-2</c:v>
                </c:pt>
                <c:pt idx="4">
                  <c:v>5.8734733086318103E-2</c:v>
                </c:pt>
                <c:pt idx="5">
                  <c:v>8.0304656749987213E-2</c:v>
                </c:pt>
                <c:pt idx="6">
                  <c:v>0.12162960047234794</c:v>
                </c:pt>
              </c:numCache>
            </c:numRef>
          </c:val>
          <c:extLst>
            <c:ext xmlns:c16="http://schemas.microsoft.com/office/drawing/2014/chart" uri="{C3380CC4-5D6E-409C-BE32-E72D297353CC}">
              <c16:uniqueId val="{00000003-5899-4B0C-A4B9-022D4EE8D7F1}"/>
            </c:ext>
          </c:extLst>
        </c:ser>
        <c:ser>
          <c:idx val="0"/>
          <c:order val="2"/>
          <c:tx>
            <c:strRef>
              <c:f>ind14calc!$A$16</c:f>
              <c:strCache>
                <c:ptCount val="1"/>
                <c:pt idx="0">
                  <c:v>IndC-B</c:v>
                </c:pt>
              </c:strCache>
            </c:strRef>
          </c:tx>
          <c:spPr>
            <a:solidFill>
              <a:schemeClr val="accent5">
                <a:lumMod val="60000"/>
                <a:lumOff val="40000"/>
                <a:alpha val="50000"/>
              </a:schemeClr>
            </a:solidFill>
            <a:ln w="25400">
              <a:noFill/>
            </a:ln>
            <a:effectLst/>
          </c:spPr>
          <c:cat>
            <c:numRef>
              <c:f>[0]!ind14_years</c:f>
              <c:numCache>
                <c:formatCode>General</c:formatCode>
                <c:ptCount val="7"/>
                <c:pt idx="0">
                  <c:v>2010</c:v>
                </c:pt>
                <c:pt idx="1">
                  <c:v>2011</c:v>
                </c:pt>
                <c:pt idx="2">
                  <c:v>2012</c:v>
                </c:pt>
                <c:pt idx="3">
                  <c:v>2013</c:v>
                </c:pt>
                <c:pt idx="4">
                  <c:v>2014</c:v>
                </c:pt>
                <c:pt idx="5">
                  <c:v>2015</c:v>
                </c:pt>
                <c:pt idx="6">
                  <c:v>2016</c:v>
                </c:pt>
              </c:numCache>
            </c:numRef>
          </c:cat>
          <c:val>
            <c:numRef>
              <c:f>[0]!ind14c_b</c:f>
              <c:numCache>
                <c:formatCode>General</c:formatCode>
                <c:ptCount val="7"/>
                <c:pt idx="0">
                  <c:v>5.1295292193820508E-2</c:v>
                </c:pt>
                <c:pt idx="1">
                  <c:v>7.6130538496675615E-2</c:v>
                </c:pt>
                <c:pt idx="2">
                  <c:v>9.3800106894708746E-2</c:v>
                </c:pt>
                <c:pt idx="3">
                  <c:v>9.8613987573681672E-2</c:v>
                </c:pt>
                <c:pt idx="4">
                  <c:v>6.8020676089840304E-2</c:v>
                </c:pt>
                <c:pt idx="5">
                  <c:v>6.8241067320963078E-2</c:v>
                </c:pt>
                <c:pt idx="6">
                  <c:v>0.11838220822672707</c:v>
                </c:pt>
              </c:numCache>
            </c:numRef>
          </c:val>
          <c:extLst>
            <c:ext xmlns:c16="http://schemas.microsoft.com/office/drawing/2014/chart" uri="{C3380CC4-5D6E-409C-BE32-E72D297353CC}">
              <c16:uniqueId val="{00000000-5899-4B0C-A4B9-022D4EE8D7F1}"/>
            </c:ext>
          </c:extLst>
        </c:ser>
        <c:dLbls>
          <c:showLegendKey val="0"/>
          <c:showVal val="0"/>
          <c:showCatName val="0"/>
          <c:showSerName val="0"/>
          <c:showPercent val="0"/>
          <c:showBubbleSize val="0"/>
        </c:dLbls>
        <c:axId val="-284843392"/>
        <c:axId val="-285092608"/>
      </c:areaChart>
      <c:lineChart>
        <c:grouping val="standard"/>
        <c:varyColors val="0"/>
        <c:ser>
          <c:idx val="1"/>
          <c:order val="3"/>
          <c:tx>
            <c:strRef>
              <c:f>ind14calc!$A$12</c:f>
              <c:strCache>
                <c:ptCount val="1"/>
                <c:pt idx="0">
                  <c:v>Indicator C</c:v>
                </c:pt>
              </c:strCache>
            </c:strRef>
          </c:tx>
          <c:spPr>
            <a:ln w="19050" cap="rnd">
              <a:solidFill>
                <a:schemeClr val="accent5">
                  <a:lumMod val="60000"/>
                  <a:lumOff val="40000"/>
                </a:schemeClr>
              </a:solidFill>
              <a:round/>
            </a:ln>
            <a:effectLst/>
          </c:spPr>
          <c:marker>
            <c:symbol val="circle"/>
            <c:size val="5"/>
            <c:spPr>
              <a:solidFill>
                <a:schemeClr val="accent5">
                  <a:lumMod val="60000"/>
                  <a:lumOff val="40000"/>
                </a:schemeClr>
              </a:solidFill>
              <a:ln w="19050">
                <a:solidFill>
                  <a:schemeClr val="accent5">
                    <a:lumMod val="60000"/>
                    <a:lumOff val="40000"/>
                  </a:schemeClr>
                </a:solidFill>
              </a:ln>
              <a:effectLst/>
            </c:spPr>
          </c:marker>
          <c:dLbls>
            <c:dLbl>
              <c:idx val="0"/>
              <c:dLblPos val="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5BC-4847-8F2F-3CCEB9AAD99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60000"/>
                        <a:lumOff val="40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[0]!ind14c_rate</c:f>
              <c:numCache>
                <c:formatCode>General</c:formatCode>
                <c:ptCount val="7"/>
                <c:pt idx="0">
                  <c:v>0.550864962561322</c:v>
                </c:pt>
                <c:pt idx="1">
                  <c:v>0.87763284778967665</c:v>
                </c:pt>
                <c:pt idx="2">
                  <c:v>0.60021378941742387</c:v>
                </c:pt>
                <c:pt idx="3">
                  <c:v>0.73782592533588232</c:v>
                </c:pt>
                <c:pt idx="4">
                  <c:v>0.57138282786697769</c:v>
                </c:pt>
                <c:pt idx="5">
                  <c:v>0.50932883504574966</c:v>
                </c:pt>
                <c:pt idx="6">
                  <c:v>0.59397756347175756</c:v>
                </c:pt>
              </c:numCache>
            </c:numRef>
          </c:val>
          <c:smooth val="0"/>
          <c:extLst>
            <c:ext xmlns:c16="http://schemas.microsoft.com/office/drawing/2014/chart" uri="{C3380CC4-5D6E-409C-BE32-E72D297353CC}">
              <c16:uniqueId val="{00000000-55DE-448F-B0F4-E8E13559C49C}"/>
            </c:ext>
          </c:extLst>
        </c:ser>
        <c:ser>
          <c:idx val="4"/>
          <c:order val="4"/>
          <c:tx>
            <c:strRef>
              <c:f>ind14calc!$A$7</c:f>
              <c:strCache>
                <c:ptCount val="1"/>
                <c:pt idx="0">
                  <c:v>Indicator B</c:v>
                </c:pt>
              </c:strCache>
            </c:strRef>
          </c:tx>
          <c:spPr>
            <a:ln w="19050" cap="rnd">
              <a:solidFill>
                <a:schemeClr val="accent5"/>
              </a:solidFill>
              <a:round/>
            </a:ln>
            <a:effectLst/>
          </c:spPr>
          <c:marker>
            <c:symbol val="circle"/>
            <c:size val="5"/>
            <c:spPr>
              <a:solidFill>
                <a:schemeClr val="accent5"/>
              </a:solidFill>
              <a:ln w="19050">
                <a:solidFill>
                  <a:schemeClr val="accent5"/>
                </a:solidFill>
              </a:ln>
              <a:effectLst/>
            </c:spPr>
          </c:marker>
          <c:dLbls>
            <c:dLbl>
              <c:idx val="0"/>
              <c:dLblPos val="l"/>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5BC-4847-8F2F-3CCEB9AAD99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[0]!ind14b_rate</c:f>
              <c:numCache>
                <c:formatCode>General</c:formatCode>
                <c:ptCount val="7"/>
                <c:pt idx="0">
                  <c:v>0.49956967036750149</c:v>
                </c:pt>
                <c:pt idx="1">
                  <c:v>0.80150230929300104</c:v>
                </c:pt>
                <c:pt idx="2">
                  <c:v>0.50641368252271513</c:v>
                </c:pt>
                <c:pt idx="3">
                  <c:v>0.63921193776220064</c:v>
                </c:pt>
                <c:pt idx="4">
                  <c:v>0.50336215177713739</c:v>
                </c:pt>
                <c:pt idx="5">
                  <c:v>0.44108776772478658</c:v>
                </c:pt>
                <c:pt idx="6">
                  <c:v>0.47559535524503049</c:v>
                </c:pt>
              </c:numCache>
            </c:numRef>
          </c:val>
          <c:smooth val="0"/>
          <c:extLst>
            <c:ext xmlns:c16="http://schemas.microsoft.com/office/drawing/2014/chart" uri="{C3380CC4-5D6E-409C-BE32-E72D297353CC}">
              <c16:uniqueId val="{00000001-55DE-448F-B0F4-E8E13559C49C}"/>
            </c:ext>
          </c:extLst>
        </c:ser>
        <c:ser>
          <c:idx val="5"/>
          <c:order val="5"/>
          <c:tx>
            <c:strRef>
              <c:f>ind14calc!$A$2</c:f>
              <c:strCache>
                <c:ptCount val="1"/>
                <c:pt idx="0">
                  <c:v>Indicator A</c:v>
                </c:pt>
              </c:strCache>
            </c:strRef>
          </c:tx>
          <c:spPr>
            <a:ln w="19050" cap="rnd">
              <a:solidFill>
                <a:schemeClr val="accent5">
                  <a:lumMod val="50000"/>
                </a:schemeClr>
              </a:solidFill>
              <a:round/>
            </a:ln>
            <a:effectLst/>
          </c:spPr>
          <c:marker>
            <c:symbol val="circle"/>
            <c:size val="5"/>
            <c:spPr>
              <a:solidFill>
                <a:schemeClr val="accent5">
                  <a:lumMod val="50000"/>
                </a:schemeClr>
              </a:solidFill>
              <a:ln w="19050">
                <a:solidFill>
                  <a:schemeClr val="accent5">
                    <a:lumMod val="50000"/>
                  </a:schemeClr>
                </a:solidFill>
              </a:ln>
              <a:effectLst/>
            </c:spPr>
          </c:marker>
          <c:dLbls>
            <c:dLbl>
              <c:idx val="0"/>
              <c:dLblPos val="b"/>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5BC-4847-8F2F-3CCEB9AAD99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[0]!ind14a_rate</c:f>
              <c:numCache>
                <c:formatCode>General</c:formatCode>
                <c:ptCount val="7"/>
                <c:pt idx="0">
                  <c:v>0.4354505551252259</c:v>
                </c:pt>
                <c:pt idx="1">
                  <c:v>0.74465817388214994</c:v>
                </c:pt>
                <c:pt idx="2">
                  <c:v>0.43896312132549437</c:v>
                </c:pt>
                <c:pt idx="3">
                  <c:v>0.55254633317402158</c:v>
                </c:pt>
                <c:pt idx="4">
                  <c:v>0.44462741869081929</c:v>
                </c:pt>
                <c:pt idx="5">
                  <c:v>0.36078311097479937</c:v>
                </c:pt>
                <c:pt idx="6">
                  <c:v>0.35396575477268255</c:v>
                </c:pt>
              </c:numCache>
            </c:numRef>
          </c:val>
          <c:smooth val="0"/>
          <c:extLst>
            <c:ext xmlns:c16="http://schemas.microsoft.com/office/drawing/2014/chart" uri="{C3380CC4-5D6E-409C-BE32-E72D297353CC}">
              <c16:uniqueId val="{00000002-55DE-448F-B0F4-E8E13559C49C}"/>
            </c:ext>
          </c:extLst>
        </c:ser>
        <c:dLbls>
          <c:showLegendKey val="0"/>
          <c:showVal val="0"/>
          <c:showCatName val="0"/>
          <c:showSerName val="0"/>
          <c:showPercent val="0"/>
          <c:showBubbleSize val="0"/>
        </c:dLbls>
        <c:marker val="1"/>
        <c:smooth val="0"/>
        <c:axId val="-284843392"/>
        <c:axId val="-285092608"/>
      </c:lineChart>
      <c:valAx>
        <c:axId val="-285092608"/>
        <c:scaling>
          <c:orientation val="minMax"/>
          <c:max val="1"/>
          <c:min val="0"/>
        </c:scaling>
        <c:delete val="0"/>
        <c:axPos val="l"/>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4843392"/>
        <c:crosses val="autoZero"/>
        <c:crossBetween val="between"/>
        <c:majorUnit val="0.25"/>
      </c:valAx>
      <c:catAx>
        <c:axId val="-28484339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509260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a:t>Indicator 14</a:t>
            </a:r>
            <a:r>
              <a:rPr lang="en-US" sz="1600" baseline="0"/>
              <a:t>: Create a Descriptive Title!</a:t>
            </a:r>
            <a:endParaRPr lang="en-US" sz="1600"/>
          </a:p>
        </c:rich>
      </c:tx>
      <c:layout>
        <c:manualLayout>
          <c:xMode val="edge"/>
          <c:yMode val="edge"/>
          <c:x val="0.18436924388331499"/>
          <c:y val="4.1904761904761903E-2"/>
        </c:manualLayout>
      </c:layout>
      <c:overlay val="1"/>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48820068060101"/>
          <c:y val="4.0740740740740702E-2"/>
          <c:w val="0.80023690078037901"/>
          <c:h val="0.87785185185185199"/>
        </c:manualLayout>
      </c:layout>
      <c:scatterChart>
        <c:scatterStyle val="lineMarker"/>
        <c:varyColors val="0"/>
        <c:ser>
          <c:idx val="0"/>
          <c:order val="0"/>
          <c:tx>
            <c:strRef>
              <c:f>ind14calc!$B$19</c:f>
              <c:strCache>
                <c:ptCount val="1"/>
                <c:pt idx="0">
                  <c:v>2016</c:v>
                </c:pt>
              </c:strCache>
            </c:strRef>
          </c:tx>
          <c:spPr>
            <a:ln w="25400" cap="rnd">
              <a:noFill/>
              <a:round/>
            </a:ln>
            <a:effectLst/>
          </c:spPr>
          <c:marker>
            <c:symbol val="circle"/>
            <c:size val="30"/>
            <c:spPr>
              <a:solidFill>
                <a:schemeClr val="bg1"/>
              </a:solidFill>
              <a:ln w="25400">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x"/>
            <c:errBarType val="plus"/>
            <c:errValType val="cust"/>
            <c:noEndCap val="1"/>
            <c:plus>
              <c:numRef>
                <c:f>ind14calc!$F$20:$F$22</c:f>
                <c:numCache>
                  <c:formatCode>General</c:formatCode>
                  <c:ptCount val="3"/>
                  <c:pt idx="0">
                    <c:v>0.48603424522731742</c:v>
                  </c:pt>
                  <c:pt idx="1">
                    <c:v>0.22440464475496946</c:v>
                  </c:pt>
                  <c:pt idx="2">
                    <c:v>-0.19397756347175754</c:v>
                  </c:pt>
                </c:numCache>
              </c:numRef>
            </c:plus>
            <c:minus>
              <c:numLit>
                <c:formatCode>General</c:formatCode>
                <c:ptCount val="1"/>
                <c:pt idx="0">
                  <c:v>1</c:v>
                </c:pt>
              </c:numLit>
            </c:minus>
            <c:spPr>
              <a:noFill/>
              <a:ln w="19050" cap="flat" cmpd="sng" algn="ctr">
                <a:solidFill>
                  <a:schemeClr val="tx1">
                    <a:lumMod val="65000"/>
                    <a:lumOff val="35000"/>
                  </a:schemeClr>
                </a:solidFill>
                <a:round/>
              </a:ln>
              <a:effectLst/>
            </c:spPr>
          </c:errBars>
          <c:xVal>
            <c:numRef>
              <c:f>ind14calc!$B$20:$B$22</c:f>
              <c:numCache>
                <c:formatCode>0%</c:formatCode>
                <c:ptCount val="3"/>
                <c:pt idx="0">
                  <c:v>0.35396575477268255</c:v>
                </c:pt>
                <c:pt idx="1">
                  <c:v>0.47559535524503049</c:v>
                </c:pt>
                <c:pt idx="2">
                  <c:v>0.59397756347175756</c:v>
                </c:pt>
              </c:numCache>
            </c:numRef>
          </c:xVal>
          <c:yVal>
            <c:numRef>
              <c:f>ind14calc!$D$20:$D$22</c:f>
              <c:numCache>
                <c:formatCode>General</c:formatCode>
                <c:ptCount val="3"/>
                <c:pt idx="0">
                  <c:v>3</c:v>
                </c:pt>
                <c:pt idx="1">
                  <c:v>2</c:v>
                </c:pt>
                <c:pt idx="2">
                  <c:v>1</c:v>
                </c:pt>
              </c:numCache>
            </c:numRef>
          </c:yVal>
          <c:smooth val="0"/>
          <c:extLst>
            <c:ext xmlns:c16="http://schemas.microsoft.com/office/drawing/2014/chart" uri="{C3380CC4-5D6E-409C-BE32-E72D297353CC}">
              <c16:uniqueId val="{00000000-8D13-49F6-A224-04E4BA950FF4}"/>
            </c:ext>
          </c:extLst>
        </c:ser>
        <c:ser>
          <c:idx val="1"/>
          <c:order val="1"/>
          <c:tx>
            <c:strRef>
              <c:f>ind14calc!$C$19</c:f>
              <c:strCache>
                <c:ptCount val="1"/>
                <c:pt idx="0">
                  <c:v>Target</c:v>
                </c:pt>
              </c:strCache>
            </c:strRef>
          </c:tx>
          <c:spPr>
            <a:ln w="25400" cap="rnd">
              <a:noFill/>
              <a:round/>
            </a:ln>
            <a:effectLst/>
          </c:spPr>
          <c:marker>
            <c:symbol val="circle"/>
            <c:size val="30"/>
            <c:spPr>
              <a:solidFill>
                <a:schemeClr val="bg1"/>
              </a:solidFill>
              <a:ln w="25400">
                <a:solidFill>
                  <a:schemeClr val="accent5">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ind14calc!$C$20:$C$22</c:f>
              <c:numCache>
                <c:formatCode>0%</c:formatCode>
                <c:ptCount val="3"/>
                <c:pt idx="0">
                  <c:v>0.84</c:v>
                </c:pt>
                <c:pt idx="1">
                  <c:v>0.7</c:v>
                </c:pt>
                <c:pt idx="2">
                  <c:v>0.4</c:v>
                </c:pt>
              </c:numCache>
            </c:numRef>
          </c:xVal>
          <c:yVal>
            <c:numRef>
              <c:f>ind14calc!$D$20:$D$22</c:f>
              <c:numCache>
                <c:formatCode>General</c:formatCode>
                <c:ptCount val="3"/>
                <c:pt idx="0">
                  <c:v>3</c:v>
                </c:pt>
                <c:pt idx="1">
                  <c:v>2</c:v>
                </c:pt>
                <c:pt idx="2">
                  <c:v>1</c:v>
                </c:pt>
              </c:numCache>
            </c:numRef>
          </c:yVal>
          <c:smooth val="0"/>
          <c:extLst>
            <c:ext xmlns:c16="http://schemas.microsoft.com/office/drawing/2014/chart" uri="{C3380CC4-5D6E-409C-BE32-E72D297353CC}">
              <c16:uniqueId val="{00000001-8D13-49F6-A224-04E4BA950FF4}"/>
            </c:ext>
          </c:extLst>
        </c:ser>
        <c:ser>
          <c:idx val="2"/>
          <c:order val="2"/>
          <c:tx>
            <c:strRef>
              <c:f>ind14calc!$E$19</c:f>
              <c:strCache>
                <c:ptCount val="1"/>
                <c:pt idx="0">
                  <c:v>label</c:v>
                </c:pt>
              </c:strCache>
            </c:strRef>
          </c:tx>
          <c:spPr>
            <a:ln w="25400" cap="rnd">
              <a:noFill/>
              <a:round/>
            </a:ln>
            <a:effectLst/>
          </c:spPr>
          <c:marker>
            <c:symbol val="none"/>
          </c:marker>
          <c:dLbls>
            <c:dLbl>
              <c:idx val="0"/>
              <c:tx>
                <c:strRef>
                  <c:f>ind14calc!$A$20</c:f>
                  <c:strCache>
                    <c:ptCount val="1"/>
                    <c:pt idx="0">
                      <c:v>Indicator A</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{916FCDF4-144C-454D-A016-E36533B7F552}</c15:txfldGUID>
                      <c15:f>ind14calc!$A$20</c15:f>
                      <c15:dlblFieldTableCache>
                        <c:ptCount val="1"/>
                        <c:pt idx="0">
                          <c:v>Indicator A</c:v>
                        </c:pt>
                      </c15:dlblFieldTableCache>
                    </c15:dlblFTEntry>
                  </c15:dlblFieldTable>
                  <c15:showDataLabelsRange val="0"/>
                </c:ext>
                <c:ext xmlns:c16="http://schemas.microsoft.com/office/drawing/2014/chart" uri="{C3380CC4-5D6E-409C-BE32-E72D297353CC}">
                  <c16:uniqueId val="{00000003-8D13-49F6-A224-04E4BA950FF4}"/>
                </c:ext>
              </c:extLst>
            </c:dLbl>
            <c:dLbl>
              <c:idx val="1"/>
              <c:tx>
                <c:strRef>
                  <c:f>ind14calc!$A$21</c:f>
                  <c:strCache>
                    <c:ptCount val="1"/>
                    <c:pt idx="0">
                      <c:v>Indicator B</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{93144DFD-5A53-41B7-B343-D0DB60C61E73}</c15:txfldGUID>
                      <c15:f>ind14calc!$A$21</c15:f>
                      <c15:dlblFieldTableCache>
                        <c:ptCount val="1"/>
                        <c:pt idx="0">
                          <c:v>Indicator B</c:v>
                        </c:pt>
                      </c15:dlblFieldTableCache>
                    </c15:dlblFTEntry>
                  </c15:dlblFieldTable>
                  <c15:showDataLabelsRange val="0"/>
                </c:ext>
                <c:ext xmlns:c16="http://schemas.microsoft.com/office/drawing/2014/chart" uri="{C3380CC4-5D6E-409C-BE32-E72D297353CC}">
                  <c16:uniqueId val="{00000004-8D13-49F6-A224-04E4BA950FF4}"/>
                </c:ext>
              </c:extLst>
            </c:dLbl>
            <c:dLbl>
              <c:idx val="2"/>
              <c:tx>
                <c:strRef>
                  <c:f>ind14calc!$A$22</c:f>
                  <c:strCache>
                    <c:ptCount val="1"/>
                    <c:pt idx="0">
                      <c:v>Indicator C</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{763E4421-80FF-44B2-95C9-B93EF1B578A8}</c15:txfldGUID>
                      <c15:f>ind14calc!$A$22</c15:f>
                      <c15:dlblFieldTableCache>
                        <c:ptCount val="1"/>
                        <c:pt idx="0">
                          <c:v>Indicator C</c:v>
                        </c:pt>
                      </c15:dlblFieldTableCache>
                    </c15:dlblFTEntry>
                  </c15:dlblFieldTable>
                  <c15:showDataLabelsRange val="0"/>
                </c:ext>
                <c:ext xmlns:c16="http://schemas.microsoft.com/office/drawing/2014/chart" uri="{C3380CC4-5D6E-409C-BE32-E72D297353CC}">
                  <c16:uniqueId val="{00000005-8D13-49F6-A224-04E4BA950FF4}"/>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x"/>
            <c:errBarType val="plus"/>
            <c:errValType val="fixedVal"/>
            <c:noEndCap val="1"/>
            <c:val val="1"/>
            <c:spPr>
              <a:noFill/>
              <a:ln w="9525" cap="flat" cmpd="sng" algn="ctr">
                <a:solidFill>
                  <a:schemeClr val="bg1">
                    <a:lumMod val="85000"/>
                  </a:schemeClr>
                </a:solidFill>
                <a:round/>
              </a:ln>
              <a:effectLst/>
            </c:spPr>
          </c:errBars>
          <c:xVal>
            <c:numRef>
              <c:f>ind14calc!$E$20:$E$22</c:f>
              <c:numCache>
                <c:formatCode>General</c:formatCode>
                <c:ptCount val="3"/>
                <c:pt idx="0">
                  <c:v>0</c:v>
                </c:pt>
                <c:pt idx="1">
                  <c:v>0</c:v>
                </c:pt>
                <c:pt idx="2">
                  <c:v>0</c:v>
                </c:pt>
              </c:numCache>
            </c:numRef>
          </c:xVal>
          <c:yVal>
            <c:numRef>
              <c:f>ind14calc!$D$20:$D$22</c:f>
              <c:numCache>
                <c:formatCode>General</c:formatCode>
                <c:ptCount val="3"/>
                <c:pt idx="0">
                  <c:v>3</c:v>
                </c:pt>
                <c:pt idx="1">
                  <c:v>2</c:v>
                </c:pt>
                <c:pt idx="2">
                  <c:v>1</c:v>
                </c:pt>
              </c:numCache>
            </c:numRef>
          </c:yVal>
          <c:smooth val="0"/>
          <c:extLst>
            <c:ext xmlns:c16="http://schemas.microsoft.com/office/drawing/2014/chart" uri="{C3380CC4-5D6E-409C-BE32-E72D297353CC}">
              <c16:uniqueId val="{00000002-8D13-49F6-A224-04E4BA950FF4}"/>
            </c:ext>
          </c:extLst>
        </c:ser>
        <c:ser>
          <c:idx val="3"/>
          <c:order val="3"/>
          <c:tx>
            <c:strRef>
              <c:f>ind14calc!$B$19</c:f>
              <c:strCache>
                <c:ptCount val="1"/>
                <c:pt idx="0">
                  <c:v>2016</c:v>
                </c:pt>
              </c:strCache>
            </c:strRef>
          </c:tx>
          <c:spPr>
            <a:ln w="25400" cap="rnd">
              <a:noFill/>
              <a:round/>
            </a:ln>
            <a:effectLst/>
          </c:spPr>
          <c:marker>
            <c:symbol val="circle"/>
            <c:size val="30"/>
            <c:spPr>
              <a:noFill/>
              <a:ln w="9525">
                <a:noFill/>
              </a:ln>
              <a:effectLst/>
            </c:spPr>
          </c:marker>
          <c:dLbls>
            <c:dLbl>
              <c:idx val="0"/>
              <c:tx>
                <c:strRef>
                  <c:f>ind14calc!$B$19</c:f>
                  <c:strCache>
                    <c:ptCount val="1"/>
                    <c:pt idx="0">
                      <c:v>2016</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{DEBD5DB2-FDB6-45DA-87DB-2767AAE81C66}</c15:txfldGUID>
                      <c15:f>ind14calc!$B$19</c15:f>
                      <c15:dlblFieldTableCache>
                        <c:ptCount val="1"/>
                        <c:pt idx="0">
                          <c:v>2016</c:v>
                        </c:pt>
                      </c15:dlblFieldTableCache>
                    </c15:dlblFTEntry>
                  </c15:dlblFieldTable>
                  <c15:showDataLabelsRange val="0"/>
                </c:ext>
                <c:ext xmlns:c16="http://schemas.microsoft.com/office/drawing/2014/chart" uri="{C3380CC4-5D6E-409C-BE32-E72D297353CC}">
                  <c16:uniqueId val="{00000008-8D13-49F6-A224-04E4BA950F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ind14calc!$B$20</c:f>
              <c:numCache>
                <c:formatCode>0%</c:formatCode>
                <c:ptCount val="1"/>
                <c:pt idx="0">
                  <c:v>0.35396575477268255</c:v>
                </c:pt>
              </c:numCache>
            </c:numRef>
          </c:xVal>
          <c:yVal>
            <c:numRef>
              <c:f>ind14calc!$D$20</c:f>
              <c:numCache>
                <c:formatCode>General</c:formatCode>
                <c:ptCount val="1"/>
                <c:pt idx="0">
                  <c:v>3</c:v>
                </c:pt>
              </c:numCache>
            </c:numRef>
          </c:yVal>
          <c:smooth val="0"/>
          <c:extLst>
            <c:ext xmlns:c16="http://schemas.microsoft.com/office/drawing/2014/chart" uri="{C3380CC4-5D6E-409C-BE32-E72D297353CC}">
              <c16:uniqueId val="{00000006-8D13-49F6-A224-04E4BA950FF4}"/>
            </c:ext>
          </c:extLst>
        </c:ser>
        <c:ser>
          <c:idx val="4"/>
          <c:order val="4"/>
          <c:tx>
            <c:strRef>
              <c:f>ind14calc!$C$19</c:f>
              <c:strCache>
                <c:ptCount val="1"/>
                <c:pt idx="0">
                  <c:v>Target</c:v>
                </c:pt>
              </c:strCache>
            </c:strRef>
          </c:tx>
          <c:spPr>
            <a:ln w="25400" cap="rnd">
              <a:noFill/>
              <a:round/>
            </a:ln>
            <a:effectLst/>
          </c:spPr>
          <c:marker>
            <c:symbol val="circle"/>
            <c:size val="30"/>
            <c:spPr>
              <a:noFill/>
              <a:ln w="9525">
                <a:noFill/>
              </a:ln>
              <a:effectLst/>
            </c:spPr>
          </c:marker>
          <c:dLbls>
            <c:dLbl>
              <c:idx val="0"/>
              <c:tx>
                <c:strRef>
                  <c:f>ind14calc!$C$19</c:f>
                  <c:strCache>
                    <c:ptCount val="1"/>
                    <c:pt idx="0">
                      <c:v>Target</c:v>
                    </c:pt>
                  </c:strCache>
                </c:strRef>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{A12CEAE6-0499-4656-9460-C4C5822DDC8E}</c15:txfldGUID>
                      <c15:f>ind14calc!$C$19</c15:f>
                      <c15:dlblFieldTableCache>
                        <c:ptCount val="1"/>
                        <c:pt idx="0">
                          <c:v>Target</c:v>
                        </c:pt>
                      </c15:dlblFieldTableCache>
                    </c15:dlblFTEntry>
                  </c15:dlblFieldTable>
                  <c15:showDataLabelsRange val="0"/>
                </c:ext>
                <c:ext xmlns:c16="http://schemas.microsoft.com/office/drawing/2014/chart" uri="{C3380CC4-5D6E-409C-BE32-E72D297353CC}">
                  <c16:uniqueId val="{00000009-8D13-49F6-A224-04E4BA950F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ind14calc!$C$20</c:f>
              <c:numCache>
                <c:formatCode>0%</c:formatCode>
                <c:ptCount val="1"/>
                <c:pt idx="0">
                  <c:v>0.84</c:v>
                </c:pt>
              </c:numCache>
            </c:numRef>
          </c:xVal>
          <c:yVal>
            <c:numRef>
              <c:f>ind14calc!$D$20</c:f>
              <c:numCache>
                <c:formatCode>General</c:formatCode>
                <c:ptCount val="1"/>
                <c:pt idx="0">
                  <c:v>3</c:v>
                </c:pt>
              </c:numCache>
            </c:numRef>
          </c:yVal>
          <c:smooth val="0"/>
          <c:extLst>
            <c:ext xmlns:c16="http://schemas.microsoft.com/office/drawing/2014/chart" uri="{C3380CC4-5D6E-409C-BE32-E72D297353CC}">
              <c16:uniqueId val="{00000007-8D13-49F6-A224-04E4BA950FF4}"/>
            </c:ext>
          </c:extLst>
        </c:ser>
        <c:dLbls>
          <c:showLegendKey val="0"/>
          <c:showVal val="0"/>
          <c:showCatName val="0"/>
          <c:showSerName val="0"/>
          <c:showPercent val="0"/>
          <c:showBubbleSize val="0"/>
        </c:dLbls>
        <c:axId val="-335972704"/>
        <c:axId val="-336009344"/>
      </c:scatterChart>
      <c:valAx>
        <c:axId val="-335972704"/>
        <c:scaling>
          <c:orientation val="minMax"/>
          <c:max val="1"/>
          <c:min val="0"/>
        </c:scaling>
        <c:delete val="0"/>
        <c:axPos val="b"/>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6009344"/>
        <c:crosses val="autoZero"/>
        <c:crossBetween val="midCat"/>
        <c:majorUnit val="0.25"/>
      </c:valAx>
      <c:valAx>
        <c:axId val="-336009344"/>
        <c:scaling>
          <c:orientation val="minMax"/>
          <c:max val="4"/>
          <c:min val="0"/>
        </c:scaling>
        <c:delete val="1"/>
        <c:axPos val="l"/>
        <c:numFmt formatCode="General" sourceLinked="1"/>
        <c:majorTickMark val="none"/>
        <c:minorTickMark val="none"/>
        <c:tickLblPos val="nextTo"/>
        <c:crossAx val="-335972704"/>
        <c:crosses val="autoZero"/>
        <c:crossBetween val="midCat"/>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Indicator</a:t>
            </a:r>
            <a:r>
              <a:rPr lang="en-US" baseline="0"/>
              <a:t> 1: Include a descriptive title!</a:t>
            </a:r>
            <a:endParaRPr lang="en-US"/>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
          <c:y val="4.2471042471042497E-2"/>
          <c:w val="0.94883720930232496"/>
          <c:h val="0.86799227799227796"/>
        </c:manualLayout>
      </c:layout>
      <c:barChart>
        <c:barDir val="col"/>
        <c:grouping val="clustered"/>
        <c:varyColors val="0"/>
        <c:ser>
          <c:idx val="0"/>
          <c:order val="0"/>
          <c:tx>
            <c:v>Graduation rate</c:v>
          </c:tx>
          <c:spPr>
            <a:noFill/>
            <a:ln>
              <a:noFill/>
            </a:ln>
            <a:effectLst/>
          </c:spPr>
          <c:invertIfNegative val="0"/>
          <c:dLbls>
            <c:numFmt formatCode="0%" sourceLinked="0"/>
            <c:spPr>
              <a:solidFill>
                <a:schemeClr val="accent1"/>
              </a:solidFill>
              <a:ln>
                <a:no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ellipse">
                    <a:avLst/>
                  </a:prstGeom>
                  <a:noFill/>
                  <a:ln>
                    <a:noFill/>
                  </a:ln>
                </c15:spPr>
                <c15:showLeaderLines val="1"/>
                <c15:leaderLines>
                  <c:spPr>
                    <a:ln w="9525" cap="flat" cmpd="sng" algn="ctr">
                      <a:solidFill>
                        <a:schemeClr val="tx1">
                          <a:lumMod val="35000"/>
                          <a:lumOff val="65000"/>
                        </a:schemeClr>
                      </a:solidFill>
                      <a:round/>
                    </a:ln>
                    <a:effectLst/>
                  </c:spPr>
                </c15:leaderLines>
              </c:ext>
            </c:extLst>
          </c:dLbls>
          <c:errBars>
            <c:errBarType val="minus"/>
            <c:errValType val="percentage"/>
            <c:noEndCap val="1"/>
            <c:val val="100"/>
            <c:spPr>
              <a:noFill/>
              <a:ln w="9525" cap="flat" cmpd="sng" algn="ctr">
                <a:solidFill>
                  <a:schemeClr val="tx1">
                    <a:lumMod val="65000"/>
                    <a:lumOff val="35000"/>
                  </a:schemeClr>
                </a:solidFill>
                <a:round/>
              </a:ln>
              <a:effectLst/>
            </c:spPr>
          </c:errBars>
          <c:cat>
            <c:strRef>
              <c:f>[0]!grad_rate_cat_name</c:f>
              <c:strCache>
                <c:ptCount val="7"/>
                <c:pt idx="0">
                  <c:v>Category 1</c:v>
                </c:pt>
                <c:pt idx="1">
                  <c:v>Category 2</c:v>
                </c:pt>
                <c:pt idx="2">
                  <c:v>Category 3</c:v>
                </c:pt>
                <c:pt idx="3">
                  <c:v>Category 4</c:v>
                </c:pt>
                <c:pt idx="4">
                  <c:v>Category 5</c:v>
                </c:pt>
                <c:pt idx="5">
                  <c:v>Category 6</c:v>
                </c:pt>
                <c:pt idx="6">
                  <c:v>Category 7</c:v>
                </c:pt>
              </c:strCache>
            </c:strRef>
          </c:cat>
          <c:val>
            <c:numRef>
              <c:f>[0]!grad_rate_cat</c:f>
              <c:numCache>
                <c:formatCode>General</c:formatCode>
                <c:ptCount val="7"/>
                <c:pt idx="0">
                  <c:v>0.44534199309924904</c:v>
                </c:pt>
                <c:pt idx="1">
                  <c:v>0.36889011901466923</c:v>
                </c:pt>
                <c:pt idx="2">
                  <c:v>0.36889011901466923</c:v>
                </c:pt>
                <c:pt idx="3">
                  <c:v>0.36889011901466923</c:v>
                </c:pt>
                <c:pt idx="4">
                  <c:v>0.68087629944882444</c:v>
                </c:pt>
                <c:pt idx="5">
                  <c:v>0.53614556581607564</c:v>
                </c:pt>
                <c:pt idx="6">
                  <c:v>0.58682391215941443</c:v>
                </c:pt>
              </c:numCache>
            </c:numRef>
          </c:val>
          <c:extLst>
            <c:ext xmlns:c16="http://schemas.microsoft.com/office/drawing/2014/chart" uri="{C3380CC4-5D6E-409C-BE32-E72D297353CC}">
              <c16:uniqueId val="{00000000-3C13-4D8E-83DB-9712E389B10A}"/>
            </c:ext>
          </c:extLst>
        </c:ser>
        <c:dLbls>
          <c:showLegendKey val="0"/>
          <c:showVal val="0"/>
          <c:showCatName val="0"/>
          <c:showSerName val="0"/>
          <c:showPercent val="0"/>
          <c:showBubbleSize val="0"/>
        </c:dLbls>
        <c:gapWidth val="182"/>
        <c:axId val="-283553776"/>
        <c:axId val="-283551216"/>
      </c:barChart>
      <c:lineChart>
        <c:grouping val="standard"/>
        <c:varyColors val="0"/>
        <c:ser>
          <c:idx val="1"/>
          <c:order val="1"/>
          <c:tx>
            <c:v>Target</c:v>
          </c:tx>
          <c:spPr>
            <a:ln w="28575" cap="rnd">
              <a:solidFill>
                <a:schemeClr val="accent2"/>
              </a:solidFill>
              <a:round/>
            </a:ln>
            <a:effectLst/>
          </c:spPr>
          <c:marker>
            <c:symbol val="none"/>
          </c:marker>
          <c:dLbls>
            <c:dLbl>
              <c:idx val="6"/>
              <c:layout>
                <c:manualLayout>
                  <c:x val="-2.66808964781217E-3"/>
                  <c:y val="0"/>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b="1">
                        <a:solidFill>
                          <a:schemeClr val="accent2"/>
                        </a:solidFill>
                      </a:rPr>
                      <a:t>Target: </a:t>
                    </a:r>
                    <a:fld id="{6AFC2445-1E31-4BAC-9382-C0F7A4861C03}" type="VALUE">
                      <a:rPr lang="en-US" b="1">
                        <a:solidFill>
                          <a:schemeClr val="accent2"/>
                        </a:solidFill>
                      </a:rPr>
                      <a:pPr>
                        <a:defRPr/>
                      </a:pPr>
                      <a:t>[VALUE]</a:t>
                    </a:fld>
                    <a:endParaRPr lang="en-US" b="1">
                      <a:solidFill>
                        <a:schemeClr val="accent2"/>
                      </a:solidFill>
                    </a:endParaRP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6624971638417101E-2"/>
                      <c:h val="0.14463440261285701"/>
                    </c:manualLayout>
                  </c15:layout>
                  <c15:dlblFieldTable/>
                  <c15:showDataLabelsRange val="0"/>
                </c:ext>
                <c:ext xmlns:c16="http://schemas.microsoft.com/office/drawing/2014/chart" uri="{C3380CC4-5D6E-409C-BE32-E72D297353CC}">
                  <c16:uniqueId val="{00000000-5519-4F9B-ABF1-D806453744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[0]!grad_rate_cat_name</c:f>
              <c:strCache>
                <c:ptCount val="7"/>
                <c:pt idx="0">
                  <c:v>Category 1</c:v>
                </c:pt>
                <c:pt idx="1">
                  <c:v>Category 2</c:v>
                </c:pt>
                <c:pt idx="2">
                  <c:v>Category 3</c:v>
                </c:pt>
                <c:pt idx="3">
                  <c:v>Category 4</c:v>
                </c:pt>
                <c:pt idx="4">
                  <c:v>Category 5</c:v>
                </c:pt>
                <c:pt idx="5">
                  <c:v>Category 6</c:v>
                </c:pt>
                <c:pt idx="6">
                  <c:v>Category 7</c:v>
                </c:pt>
              </c:strCache>
            </c:strRef>
          </c:cat>
          <c:val>
            <c:numRef>
              <c:f>[0]!grad_rate_cat_target</c:f>
              <c:numCache>
                <c:formatCode>General</c:formatCode>
                <c:ptCount val="7"/>
                <c:pt idx="0">
                  <c:v>0.5</c:v>
                </c:pt>
                <c:pt idx="1">
                  <c:v>0.5</c:v>
                </c:pt>
                <c:pt idx="2">
                  <c:v>0.5</c:v>
                </c:pt>
                <c:pt idx="3">
                  <c:v>0.5</c:v>
                </c:pt>
                <c:pt idx="4">
                  <c:v>0.5</c:v>
                </c:pt>
                <c:pt idx="5">
                  <c:v>0.5</c:v>
                </c:pt>
                <c:pt idx="6">
                  <c:v>0.5</c:v>
                </c:pt>
              </c:numCache>
            </c:numRef>
          </c:val>
          <c:smooth val="0"/>
          <c:extLst>
            <c:ext xmlns:c16="http://schemas.microsoft.com/office/drawing/2014/chart" uri="{C3380CC4-5D6E-409C-BE32-E72D297353CC}">
              <c16:uniqueId val="{00000003-3C13-4D8E-83DB-9712E389B10A}"/>
            </c:ext>
          </c:extLst>
        </c:ser>
        <c:dLbls>
          <c:showLegendKey val="0"/>
          <c:showVal val="0"/>
          <c:showCatName val="0"/>
          <c:showSerName val="0"/>
          <c:showPercent val="0"/>
          <c:showBubbleSize val="0"/>
        </c:dLbls>
        <c:marker val="1"/>
        <c:smooth val="0"/>
        <c:axId val="-283553776"/>
        <c:axId val="-283551216"/>
      </c:lineChart>
      <c:catAx>
        <c:axId val="-28355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3551216"/>
        <c:crosses val="autoZero"/>
        <c:auto val="1"/>
        <c:lblAlgn val="ctr"/>
        <c:lblOffset val="100"/>
        <c:noMultiLvlLbl val="0"/>
      </c:catAx>
      <c:valAx>
        <c:axId val="-283551216"/>
        <c:scaling>
          <c:orientation val="minMax"/>
          <c:max val="1"/>
        </c:scaling>
        <c:delete val="1"/>
        <c:axPos val="l"/>
        <c:majorGridlines>
          <c:spPr>
            <a:ln w="9525" cap="flat" cmpd="sng" algn="ctr">
              <a:noFill/>
              <a:round/>
            </a:ln>
            <a:effectLst/>
          </c:spPr>
        </c:majorGridlines>
        <c:numFmt formatCode="0%" sourceLinked="0"/>
        <c:majorTickMark val="out"/>
        <c:minorTickMark val="none"/>
        <c:tickLblPos val="nextTo"/>
        <c:crossAx val="-283553776"/>
        <c:crosses val="autoZero"/>
        <c:crossBetween val="between"/>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a:t>Indicator 2:</a:t>
            </a:r>
            <a:r>
              <a:rPr lang="en-US" sz="1600" baseline="0"/>
              <a:t> Include a descriptive title!</a:t>
            </a:r>
            <a:endParaRPr lang="en-US" sz="1600"/>
          </a:p>
        </c:rich>
      </c:tx>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ind2calc!$A$2</c:f>
              <c:strCache>
                <c:ptCount val="1"/>
                <c:pt idx="0">
                  <c:v>Dropout rate</c:v>
                </c:pt>
              </c:strCache>
            </c:strRef>
          </c:tx>
          <c:spPr>
            <a:solidFill>
              <a:schemeClr val="accent1"/>
            </a:solidFill>
            <a:ln>
              <a:noFill/>
            </a:ln>
            <a:effectLst/>
          </c:spPr>
          <c:invertIfNegative val="0"/>
          <c:dPt>
            <c:idx val="5"/>
            <c:invertIfNegative val="0"/>
            <c:bubble3D val="0"/>
            <c:spPr>
              <a:solidFill>
                <a:schemeClr val="accent1"/>
              </a:solidFill>
              <a:ln>
                <a:noFill/>
              </a:ln>
              <a:effectLst/>
            </c:spPr>
            <c:extLst>
              <c:ext xmlns:c16="http://schemas.microsoft.com/office/drawing/2014/chart" uri="{C3380CC4-5D6E-409C-BE32-E72D297353CC}">
                <c16:uniqueId val="{00000001-98C3-4662-BFD6-26CEBBDF99C4}"/>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3-98C3-4662-BFD6-26CEBBDF99C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[0]!dropout_rate_years</c:f>
              <c:numCache>
                <c:formatCode>General</c:formatCode>
                <c:ptCount val="7"/>
                <c:pt idx="0">
                  <c:v>2010</c:v>
                </c:pt>
                <c:pt idx="1">
                  <c:v>2011</c:v>
                </c:pt>
                <c:pt idx="2">
                  <c:v>2012</c:v>
                </c:pt>
                <c:pt idx="3">
                  <c:v>2013</c:v>
                </c:pt>
                <c:pt idx="4">
                  <c:v>2014</c:v>
                </c:pt>
                <c:pt idx="5">
                  <c:v>2015</c:v>
                </c:pt>
                <c:pt idx="6">
                  <c:v>2016</c:v>
                </c:pt>
              </c:numCache>
            </c:numRef>
          </c:cat>
          <c:val>
            <c:numRef>
              <c:f>ind2calc!$B$2:$H$2</c:f>
              <c:numCache>
                <c:formatCode>0%</c:formatCode>
                <c:ptCount val="7"/>
                <c:pt idx="0">
                  <c:v>0.64800000000000002</c:v>
                </c:pt>
                <c:pt idx="1">
                  <c:v>0.80904276186739899</c:v>
                </c:pt>
                <c:pt idx="2">
                  <c:v>0.59367427624027547</c:v>
                </c:pt>
                <c:pt idx="3">
                  <c:v>0.51812233876830405</c:v>
                </c:pt>
                <c:pt idx="4">
                  <c:v>0.68087629944882444</c:v>
                </c:pt>
                <c:pt idx="5">
                  <c:v>0.53614556581607564</c:v>
                </c:pt>
                <c:pt idx="6">
                  <c:v>0.58682391215941443</c:v>
                </c:pt>
              </c:numCache>
            </c:numRef>
          </c:val>
          <c:extLst>
            <c:ext xmlns:c16="http://schemas.microsoft.com/office/drawing/2014/chart" uri="{C3380CC4-5D6E-409C-BE32-E72D297353CC}">
              <c16:uniqueId val="{00000004-98C3-4662-BFD6-26CEBBDF99C4}"/>
            </c:ext>
          </c:extLst>
        </c:ser>
        <c:dLbls>
          <c:showLegendKey val="0"/>
          <c:showVal val="0"/>
          <c:showCatName val="0"/>
          <c:showSerName val="0"/>
          <c:showPercent val="0"/>
          <c:showBubbleSize val="0"/>
        </c:dLbls>
        <c:gapWidth val="75"/>
        <c:overlap val="-27"/>
        <c:axId val="-283496192"/>
        <c:axId val="-283493360"/>
      </c:barChart>
      <c:scatterChart>
        <c:scatterStyle val="lineMarker"/>
        <c:varyColors val="0"/>
        <c:ser>
          <c:idx val="1"/>
          <c:order val="1"/>
          <c:tx>
            <c:strRef>
              <c:f>ind2calc!$A$3</c:f>
              <c:strCache>
                <c:ptCount val="1"/>
                <c:pt idx="0">
                  <c:v>Target</c:v>
                </c:pt>
              </c:strCache>
            </c:strRef>
          </c:tx>
          <c:spPr>
            <a:ln w="25400" cap="rnd">
              <a:noFill/>
              <a:round/>
            </a:ln>
            <a:effectLst/>
          </c:spPr>
          <c:marker>
            <c:symbol val="none"/>
          </c:marker>
          <c:dLbls>
            <c:dLbl>
              <c:idx val="1"/>
              <c:layout>
                <c:manualLayout>
                  <c:x val="-4.9469698490646398E-2"/>
                  <c:y val="-0.11609244677748599"/>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5E2-9C4E-8B1F-BE72B71FD31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errBars>
            <c:errDir val="x"/>
            <c:errBarType val="both"/>
            <c:errValType val="fixedVal"/>
            <c:noEndCap val="1"/>
            <c:val val="0.4"/>
            <c:spPr>
              <a:noFill/>
              <a:ln w="19050" cap="flat" cmpd="sng" algn="ctr">
                <a:solidFill>
                  <a:schemeClr val="accent5">
                    <a:lumMod val="50000"/>
                  </a:schemeClr>
                </a:solidFill>
                <a:round/>
              </a:ln>
              <a:effectLst/>
            </c:spPr>
          </c:errBars>
          <c:xVal>
            <c:numRef>
              <c:f>[0]!dropout_rate_x</c:f>
              <c:numCache>
                <c:formatCode>General</c:formatCode>
                <c:ptCount val="7"/>
                <c:pt idx="0">
                  <c:v>1</c:v>
                </c:pt>
                <c:pt idx="1">
                  <c:v>2</c:v>
                </c:pt>
                <c:pt idx="2">
                  <c:v>3</c:v>
                </c:pt>
                <c:pt idx="3">
                  <c:v>4</c:v>
                </c:pt>
                <c:pt idx="4">
                  <c:v>5</c:v>
                </c:pt>
                <c:pt idx="5">
                  <c:v>6</c:v>
                </c:pt>
                <c:pt idx="6">
                  <c:v>7</c:v>
                </c:pt>
              </c:numCache>
            </c:numRef>
          </c:xVal>
          <c:yVal>
            <c:numRef>
              <c:f>[0]!dropout_rate_target</c:f>
              <c:numCache>
                <c:formatCode>General</c:formatCode>
                <c:ptCount val="7"/>
                <c:pt idx="0">
                  <c:v>0.72</c:v>
                </c:pt>
                <c:pt idx="1">
                  <c:v>0.74</c:v>
                </c:pt>
                <c:pt idx="2">
                  <c:v>0.76</c:v>
                </c:pt>
                <c:pt idx="3">
                  <c:v>0.78</c:v>
                </c:pt>
                <c:pt idx="4">
                  <c:v>0.8</c:v>
                </c:pt>
                <c:pt idx="5">
                  <c:v>0.82</c:v>
                </c:pt>
                <c:pt idx="6">
                  <c:v>0.6</c:v>
                </c:pt>
              </c:numCache>
            </c:numRef>
          </c:yVal>
          <c:smooth val="0"/>
          <c:extLst>
            <c:ext xmlns:c16="http://schemas.microsoft.com/office/drawing/2014/chart" uri="{C3380CC4-5D6E-409C-BE32-E72D297353CC}">
              <c16:uniqueId val="{00000005-98C3-4662-BFD6-26CEBBDF99C4}"/>
            </c:ext>
          </c:extLst>
        </c:ser>
        <c:dLbls>
          <c:showLegendKey val="0"/>
          <c:showVal val="0"/>
          <c:showCatName val="0"/>
          <c:showSerName val="0"/>
          <c:showPercent val="0"/>
          <c:showBubbleSize val="0"/>
        </c:dLbls>
        <c:axId val="-283488720"/>
        <c:axId val="-283491040"/>
      </c:scatterChart>
      <c:catAx>
        <c:axId val="-2834961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3493360"/>
        <c:crosses val="autoZero"/>
        <c:auto val="1"/>
        <c:lblAlgn val="ctr"/>
        <c:lblOffset val="100"/>
        <c:noMultiLvlLbl val="0"/>
      </c:catAx>
      <c:valAx>
        <c:axId val="-283493360"/>
        <c:scaling>
          <c:orientation val="minMax"/>
          <c:max val="1"/>
          <c:min val="0"/>
        </c:scaling>
        <c:delete val="0"/>
        <c:axPos val="l"/>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3496192"/>
        <c:crosses val="autoZero"/>
        <c:crossBetween val="between"/>
        <c:majorUnit val="0.25"/>
      </c:valAx>
      <c:valAx>
        <c:axId val="-283491040"/>
        <c:scaling>
          <c:orientation val="minMax"/>
        </c:scaling>
        <c:delete val="1"/>
        <c:axPos val="r"/>
        <c:numFmt formatCode="General" sourceLinked="1"/>
        <c:majorTickMark val="out"/>
        <c:minorTickMark val="none"/>
        <c:tickLblPos val="nextTo"/>
        <c:crossAx val="-283488720"/>
        <c:crosses val="max"/>
        <c:crossBetween val="midCat"/>
      </c:valAx>
      <c:valAx>
        <c:axId val="-283488720"/>
        <c:scaling>
          <c:orientation val="minMax"/>
        </c:scaling>
        <c:delete val="1"/>
        <c:axPos val="t"/>
        <c:numFmt formatCode="General" sourceLinked="1"/>
        <c:majorTickMark val="out"/>
        <c:minorTickMark val="none"/>
        <c:tickLblPos val="nextTo"/>
        <c:crossAx val="-283491040"/>
        <c:crosses val="max"/>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a:t>Indicator 2: Include</a:t>
            </a:r>
            <a:r>
              <a:rPr lang="en-US" sz="1600" baseline="0"/>
              <a:t> a descriptive title!</a:t>
            </a:r>
            <a:endParaRPr lang="en-US" sz="1600"/>
          </a:p>
        </c:rich>
      </c:tx>
      <c:layout>
        <c:manualLayout>
          <c:xMode val="edge"/>
          <c:yMode val="edge"/>
          <c:x val="0.28347773713395502"/>
          <c:y val="1.48148148148148E-2"/>
        </c:manualLayout>
      </c:layout>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883780973069299"/>
          <c:y val="0.11111111111111099"/>
          <c:w val="0.83525198054985605"/>
          <c:h val="0.72618693496646203"/>
        </c:manualLayout>
      </c:layout>
      <c:barChart>
        <c:barDir val="bar"/>
        <c:grouping val="clustered"/>
        <c:varyColors val="0"/>
        <c:ser>
          <c:idx val="0"/>
          <c:order val="0"/>
          <c:tx>
            <c:strRef>
              <c:f>ind2calc!$A$7</c:f>
              <c:strCache>
                <c:ptCount val="1"/>
                <c:pt idx="0">
                  <c:v>Dropout rate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[0]!dropout_rate_cat_name</c:f>
              <c:strCache>
                <c:ptCount val="7"/>
                <c:pt idx="0">
                  <c:v>Category 1</c:v>
                </c:pt>
                <c:pt idx="1">
                  <c:v>Category 2</c:v>
                </c:pt>
                <c:pt idx="2">
                  <c:v>Category 3</c:v>
                </c:pt>
                <c:pt idx="3">
                  <c:v>Category 4</c:v>
                </c:pt>
                <c:pt idx="4">
                  <c:v>Category 5</c:v>
                </c:pt>
                <c:pt idx="5">
                  <c:v>Category 6</c:v>
                </c:pt>
                <c:pt idx="6">
                  <c:v>Category 7</c:v>
                </c:pt>
              </c:strCache>
            </c:strRef>
          </c:cat>
          <c:val>
            <c:numRef>
              <c:f>[0]!dropout_rate_cat</c:f>
              <c:numCache>
                <c:formatCode>General</c:formatCode>
                <c:ptCount val="7"/>
                <c:pt idx="0">
                  <c:v>0.44534199309924904</c:v>
                </c:pt>
                <c:pt idx="1">
                  <c:v>0.36889011901466923</c:v>
                </c:pt>
                <c:pt idx="2">
                  <c:v>0.36889011901466923</c:v>
                </c:pt>
                <c:pt idx="3">
                  <c:v>0.36889011901466923</c:v>
                </c:pt>
                <c:pt idx="4">
                  <c:v>0.68087629944882444</c:v>
                </c:pt>
                <c:pt idx="5">
                  <c:v>0.53614556581607564</c:v>
                </c:pt>
                <c:pt idx="6">
                  <c:v>0.58682391215941443</c:v>
                </c:pt>
              </c:numCache>
            </c:numRef>
          </c:val>
          <c:extLst>
            <c:ext xmlns:c16="http://schemas.microsoft.com/office/drawing/2014/chart" uri="{C3380CC4-5D6E-409C-BE32-E72D297353CC}">
              <c16:uniqueId val="{00000000-2430-4278-9930-FB2BD12CB6C3}"/>
            </c:ext>
          </c:extLst>
        </c:ser>
        <c:dLbls>
          <c:showLegendKey val="0"/>
          <c:showVal val="0"/>
          <c:showCatName val="0"/>
          <c:showSerName val="0"/>
          <c:showPercent val="0"/>
          <c:showBubbleSize val="0"/>
        </c:dLbls>
        <c:gapWidth val="75"/>
        <c:axId val="-283460624"/>
        <c:axId val="-283457792"/>
      </c:barChart>
      <c:barChart>
        <c:barDir val="bar"/>
        <c:grouping val="clustered"/>
        <c:varyColors val="0"/>
        <c:ser>
          <c:idx val="1"/>
          <c:order val="1"/>
          <c:tx>
            <c:strRef>
              <c:f>ind2calc!$A$8</c:f>
              <c:strCache>
                <c:ptCount val="1"/>
                <c:pt idx="0">
                  <c:v>Target</c:v>
                </c:pt>
              </c:strCache>
            </c:strRef>
          </c:tx>
          <c:spPr>
            <a:noFill/>
            <a:ln w="19050">
              <a:solidFill>
                <a:schemeClr val="accent5">
                  <a:lumMod val="50000"/>
                </a:schemeClr>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[0]!dropout_rate_cat_target</c:f>
              <c:numCache>
                <c:formatCode>General</c:formatCode>
                <c:ptCount val="7"/>
                <c:pt idx="0">
                  <c:v>0.1</c:v>
                </c:pt>
                <c:pt idx="1">
                  <c:v>0.2</c:v>
                </c:pt>
                <c:pt idx="2">
                  <c:v>0.25</c:v>
                </c:pt>
                <c:pt idx="3">
                  <c:v>0.45</c:v>
                </c:pt>
                <c:pt idx="4">
                  <c:v>0.78</c:v>
                </c:pt>
                <c:pt idx="5">
                  <c:v>0.22</c:v>
                </c:pt>
                <c:pt idx="6">
                  <c:v>0.01</c:v>
                </c:pt>
              </c:numCache>
            </c:numRef>
          </c:val>
          <c:extLst>
            <c:ext xmlns:c16="http://schemas.microsoft.com/office/drawing/2014/chart" uri="{C3380CC4-5D6E-409C-BE32-E72D297353CC}">
              <c16:uniqueId val="{00000001-2430-4278-9930-FB2BD12CB6C3}"/>
            </c:ext>
          </c:extLst>
        </c:ser>
        <c:dLbls>
          <c:showLegendKey val="0"/>
          <c:showVal val="0"/>
          <c:showCatName val="0"/>
          <c:showSerName val="0"/>
          <c:showPercent val="0"/>
          <c:showBubbleSize val="0"/>
        </c:dLbls>
        <c:gapWidth val="75"/>
        <c:axId val="-283453152"/>
        <c:axId val="-283455472"/>
      </c:barChart>
      <c:catAx>
        <c:axId val="-28346062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3457792"/>
        <c:crosses val="autoZero"/>
        <c:auto val="1"/>
        <c:lblAlgn val="ctr"/>
        <c:lblOffset val="100"/>
        <c:noMultiLvlLbl val="0"/>
      </c:catAx>
      <c:valAx>
        <c:axId val="-283457792"/>
        <c:scaling>
          <c:orientation val="minMax"/>
          <c:max val="1"/>
          <c:min val="0"/>
        </c:scaling>
        <c:delete val="0"/>
        <c:axPos val="b"/>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83460624"/>
        <c:crosses val="max"/>
        <c:crossBetween val="between"/>
        <c:majorUnit val="0.25"/>
      </c:valAx>
      <c:valAx>
        <c:axId val="-283455472"/>
        <c:scaling>
          <c:orientation val="minMax"/>
          <c:max val="1"/>
        </c:scaling>
        <c:delete val="1"/>
        <c:axPos val="b"/>
        <c:numFmt formatCode="General" sourceLinked="1"/>
        <c:majorTickMark val="out"/>
        <c:minorTickMark val="none"/>
        <c:tickLblPos val="nextTo"/>
        <c:crossAx val="-283453152"/>
        <c:crosses val="max"/>
        <c:crossBetween val="between"/>
      </c:valAx>
      <c:catAx>
        <c:axId val="-283453152"/>
        <c:scaling>
          <c:orientation val="maxMin"/>
        </c:scaling>
        <c:delete val="1"/>
        <c:axPos val="r"/>
        <c:majorTickMark val="out"/>
        <c:minorTickMark val="none"/>
        <c:tickLblPos val="nextTo"/>
        <c:crossAx val="-283455472"/>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Arial" panose="020B0604020202020204" pitchFamily="34" charset="0"/>
              </a:defRPr>
            </a:pPr>
            <a:r>
              <a:rPr lang="en-US" sz="1600">
                <a:latin typeface="+mn-lt"/>
              </a:rPr>
              <a:t>Indicator 2: Include</a:t>
            </a:r>
            <a:r>
              <a:rPr lang="en-US" sz="1600" baseline="0">
                <a:latin typeface="+mn-lt"/>
              </a:rPr>
              <a:t> a descriptive title!</a:t>
            </a:r>
            <a:endParaRPr lang="en-US" sz="1600">
              <a:latin typeface="+mn-lt"/>
            </a:endParaRPr>
          </a:p>
        </c:rich>
      </c:tx>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2.27272727272727E-2"/>
          <c:y val="0.16666666666666699"/>
          <c:w val="0.95454545454545503"/>
          <c:h val="0.732765237678624"/>
        </c:manualLayout>
      </c:layout>
      <c:lineChart>
        <c:grouping val="standard"/>
        <c:varyColors val="0"/>
        <c:ser>
          <c:idx val="0"/>
          <c:order val="0"/>
          <c:tx>
            <c:v>Dropout rate</c:v>
          </c:tx>
          <c:spPr>
            <a:ln w="19050" cap="rnd">
              <a:solidFill>
                <a:schemeClr val="accent1"/>
              </a:solidFill>
              <a:round/>
            </a:ln>
            <a:effectLst/>
          </c:spPr>
          <c:marker>
            <c:symbol val="circle"/>
            <c:size val="5"/>
            <c:spPr>
              <a:solidFill>
                <a:schemeClr val="accent1"/>
              </a:solidFill>
              <a:ln w="19050">
                <a:solidFill>
                  <a:schemeClr val="accent1"/>
                </a:solidFill>
              </a:ln>
              <a:effectLst/>
            </c:spPr>
          </c:marker>
          <c:dLbls>
            <c:dLbl>
              <c:idx val="0"/>
              <c:dLblPos val="b"/>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8A0-4FC2-9D8C-D66EB0D37A0E}"/>
                </c:ext>
              </c:extLst>
            </c:dLbl>
            <c:dLbl>
              <c:idx val="1"/>
              <c:layout>
                <c:manualLayout>
                  <c:x val="-3.82335524175181E-2"/>
                  <c:y val="-4.3805482648002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A0-4FC2-9D8C-D66EB0D37A0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[0]!grad_rate_years</c:f>
              <c:numCache>
                <c:formatCode>General</c:formatCode>
                <c:ptCount val="7"/>
                <c:pt idx="0">
                  <c:v>2010</c:v>
                </c:pt>
                <c:pt idx="1">
                  <c:v>2011</c:v>
                </c:pt>
                <c:pt idx="2">
                  <c:v>2012</c:v>
                </c:pt>
                <c:pt idx="3">
                  <c:v>2013</c:v>
                </c:pt>
                <c:pt idx="4">
                  <c:v>2014</c:v>
                </c:pt>
                <c:pt idx="5">
                  <c:v>2015</c:v>
                </c:pt>
                <c:pt idx="6">
                  <c:v>2016</c:v>
                </c:pt>
              </c:numCache>
            </c:numRef>
          </c:cat>
          <c:val>
            <c:numRef>
              <c:f>[0]!dropout_rate</c:f>
              <c:numCache>
                <c:formatCode>General</c:formatCode>
                <c:ptCount val="7"/>
                <c:pt idx="0">
                  <c:v>0.64800000000000002</c:v>
                </c:pt>
                <c:pt idx="1">
                  <c:v>0.80904276186739899</c:v>
                </c:pt>
                <c:pt idx="2">
                  <c:v>0.59367427624027547</c:v>
                </c:pt>
                <c:pt idx="3">
                  <c:v>0.51812233876830405</c:v>
                </c:pt>
                <c:pt idx="4">
                  <c:v>0.68087629944882444</c:v>
                </c:pt>
                <c:pt idx="5">
                  <c:v>0.53614556581607564</c:v>
                </c:pt>
                <c:pt idx="6">
                  <c:v>0.58682391215941443</c:v>
                </c:pt>
              </c:numCache>
            </c:numRef>
          </c:val>
          <c:smooth val="0"/>
          <c:extLst>
            <c:ext xmlns:c16="http://schemas.microsoft.com/office/drawing/2014/chart" uri="{C3380CC4-5D6E-409C-BE32-E72D297353CC}">
              <c16:uniqueId val="{00000002-A8A0-4FC2-9D8C-D66EB0D37A0E}"/>
            </c:ext>
          </c:extLst>
        </c:ser>
        <c:dLbls>
          <c:showLegendKey val="0"/>
          <c:showVal val="0"/>
          <c:showCatName val="0"/>
          <c:showSerName val="0"/>
          <c:showPercent val="0"/>
          <c:showBubbleSize val="0"/>
        </c:dLbls>
        <c:marker val="1"/>
        <c:smooth val="0"/>
        <c:axId val="-335649632"/>
        <c:axId val="-335646800"/>
      </c:lineChart>
      <c:lineChart>
        <c:grouping val="standard"/>
        <c:varyColors val="0"/>
        <c:ser>
          <c:idx val="1"/>
          <c:order val="1"/>
          <c:tx>
            <c:v>Target</c:v>
          </c:tx>
          <c:spPr>
            <a:ln w="19050" cap="rnd">
              <a:solidFill>
                <a:schemeClr val="accent5">
                  <a:lumMod val="50000"/>
                </a:schemeClr>
              </a:solidFill>
              <a:round/>
            </a:ln>
            <a:effectLst/>
          </c:spPr>
          <c:marker>
            <c:symbol val="circle"/>
            <c:size val="5"/>
            <c:spPr>
              <a:solidFill>
                <a:schemeClr val="accent5">
                  <a:lumMod val="50000"/>
                </a:schemeClr>
              </a:solidFill>
              <a:ln w="19050">
                <a:solidFill>
                  <a:schemeClr val="accent5">
                    <a:lumMod val="50000"/>
                  </a:schemeClr>
                </a:solidFill>
              </a:ln>
              <a:effectLst/>
            </c:spPr>
          </c:marker>
          <c:dLbls>
            <c:dLbl>
              <c:idx val="0"/>
              <c:dLblPos val="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A8A0-4FC2-9D8C-D66EB0D37A0E}"/>
                </c:ext>
              </c:extLst>
            </c:dLbl>
            <c:dLbl>
              <c:idx val="1"/>
              <c:layout>
                <c:manualLayout>
                  <c:x val="-3.82335524175181E-2"/>
                  <c:y val="3.63980752405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A0-4FC2-9D8C-D66EB0D37A0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[0]!dropout_rate_years</c:f>
              <c:numCache>
                <c:formatCode>General</c:formatCode>
                <c:ptCount val="7"/>
                <c:pt idx="0">
                  <c:v>2010</c:v>
                </c:pt>
                <c:pt idx="1">
                  <c:v>2011</c:v>
                </c:pt>
                <c:pt idx="2">
                  <c:v>2012</c:v>
                </c:pt>
                <c:pt idx="3">
                  <c:v>2013</c:v>
                </c:pt>
                <c:pt idx="4">
                  <c:v>2014</c:v>
                </c:pt>
                <c:pt idx="5">
                  <c:v>2015</c:v>
                </c:pt>
                <c:pt idx="6">
                  <c:v>2016</c:v>
                </c:pt>
              </c:numCache>
            </c:numRef>
          </c:cat>
          <c:val>
            <c:numRef>
              <c:f>[0]!dropout_rate_target</c:f>
              <c:numCache>
                <c:formatCode>General</c:formatCode>
                <c:ptCount val="7"/>
                <c:pt idx="0">
                  <c:v>0.72</c:v>
                </c:pt>
                <c:pt idx="1">
                  <c:v>0.74</c:v>
                </c:pt>
                <c:pt idx="2">
                  <c:v>0.76</c:v>
                </c:pt>
                <c:pt idx="3">
                  <c:v>0.78</c:v>
                </c:pt>
                <c:pt idx="4">
                  <c:v>0.8</c:v>
                </c:pt>
                <c:pt idx="5">
                  <c:v>0.82</c:v>
                </c:pt>
                <c:pt idx="6">
                  <c:v>0.6</c:v>
                </c:pt>
              </c:numCache>
            </c:numRef>
          </c:val>
          <c:smooth val="0"/>
          <c:extLst>
            <c:ext xmlns:c16="http://schemas.microsoft.com/office/drawing/2014/chart" uri="{C3380CC4-5D6E-409C-BE32-E72D297353CC}">
              <c16:uniqueId val="{00000005-A8A0-4FC2-9D8C-D66EB0D37A0E}"/>
            </c:ext>
          </c:extLst>
        </c:ser>
        <c:dLbls>
          <c:showLegendKey val="0"/>
          <c:showVal val="0"/>
          <c:showCatName val="0"/>
          <c:showSerName val="0"/>
          <c:showPercent val="0"/>
          <c:showBubbleSize val="0"/>
        </c:dLbls>
        <c:marker val="1"/>
        <c:smooth val="0"/>
        <c:axId val="-335642160"/>
        <c:axId val="-335644480"/>
      </c:lineChart>
      <c:catAx>
        <c:axId val="-33564963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crossAx val="-335646800"/>
        <c:crosses val="autoZero"/>
        <c:auto val="1"/>
        <c:lblAlgn val="ctr"/>
        <c:lblOffset val="100"/>
        <c:noMultiLvlLbl val="0"/>
      </c:catAx>
      <c:valAx>
        <c:axId val="-335646800"/>
        <c:scaling>
          <c:orientation val="minMax"/>
          <c:max val="1"/>
          <c:min val="0"/>
        </c:scaling>
        <c:delete val="1"/>
        <c:axPos val="l"/>
        <c:numFmt formatCode="0%" sourceLinked="0"/>
        <c:majorTickMark val="none"/>
        <c:minorTickMark val="none"/>
        <c:tickLblPos val="nextTo"/>
        <c:crossAx val="-335649632"/>
        <c:crosses val="autoZero"/>
        <c:crossBetween val="between"/>
        <c:majorUnit val="0.25"/>
      </c:valAx>
      <c:valAx>
        <c:axId val="-335644480"/>
        <c:scaling>
          <c:orientation val="minMax"/>
        </c:scaling>
        <c:delete val="1"/>
        <c:axPos val="r"/>
        <c:numFmt formatCode="General" sourceLinked="1"/>
        <c:majorTickMark val="out"/>
        <c:minorTickMark val="none"/>
        <c:tickLblPos val="nextTo"/>
        <c:crossAx val="-335642160"/>
        <c:crosses val="max"/>
        <c:crossBetween val="between"/>
      </c:valAx>
      <c:catAx>
        <c:axId val="-335642160"/>
        <c:scaling>
          <c:orientation val="minMax"/>
        </c:scaling>
        <c:delete val="1"/>
        <c:axPos val="t"/>
        <c:numFmt formatCode="General" sourceLinked="1"/>
        <c:majorTickMark val="out"/>
        <c:minorTickMark val="none"/>
        <c:tickLblPos val="nextTo"/>
        <c:crossAx val="-335644480"/>
        <c:crosses val="max"/>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Indicator 3B: Include a descriptive title!</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Participation rate</c:v>
          </c:tx>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4-C849-7C4B-92AA-82A2A0793DD8}"/>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C-8C00-47F6-8071-883AFF3FFE15}"/>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E-8C00-47F6-8071-883AFF3FFE15}"/>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[0]!ind3b_cats</c:f>
              <c:strCache>
                <c:ptCount val="4"/>
                <c:pt idx="0">
                  <c:v>Math</c:v>
                </c:pt>
                <c:pt idx="1">
                  <c:v>Reading</c:v>
                </c:pt>
                <c:pt idx="2">
                  <c:v>Science</c:v>
                </c:pt>
                <c:pt idx="3">
                  <c:v>0</c:v>
                </c:pt>
              </c:strCache>
            </c:strRef>
          </c:cat>
          <c:val>
            <c:numRef>
              <c:f>[0]!ind3b_cat_rate</c:f>
              <c:numCache>
                <c:formatCode>General</c:formatCode>
                <c:ptCount val="3"/>
                <c:pt idx="0">
                  <c:v>0.44534199309924904</c:v>
                </c:pt>
                <c:pt idx="1">
                  <c:v>0.36889011901466923</c:v>
                </c:pt>
                <c:pt idx="2">
                  <c:v>0.91540070954243613</c:v>
                </c:pt>
              </c:numCache>
            </c:numRef>
          </c:val>
          <c:extLst>
            <c:ext xmlns:c16="http://schemas.microsoft.com/office/drawing/2014/chart" uri="{C3380CC4-5D6E-409C-BE32-E72D297353CC}">
              <c16:uniqueId val="{00000001-8C00-47F6-8071-883AFF3FFE15}"/>
            </c:ext>
          </c:extLst>
        </c:ser>
        <c:dLbls>
          <c:showLegendKey val="0"/>
          <c:showVal val="0"/>
          <c:showCatName val="0"/>
          <c:showSerName val="0"/>
          <c:showPercent val="0"/>
          <c:showBubbleSize val="0"/>
        </c:dLbls>
        <c:gapWidth val="53"/>
        <c:overlap val="-27"/>
        <c:axId val="-336866592"/>
        <c:axId val="-335638768"/>
      </c:barChart>
      <c:scatterChart>
        <c:scatterStyle val="lineMarker"/>
        <c:varyColors val="0"/>
        <c:ser>
          <c:idx val="1"/>
          <c:order val="1"/>
          <c:tx>
            <c:v>Target</c:v>
          </c:tx>
          <c:spPr>
            <a:ln w="25400" cap="rnd">
              <a:no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x"/>
            <c:errBarType val="both"/>
            <c:errValType val="fixedVal"/>
            <c:noEndCap val="1"/>
            <c:val val="0.3"/>
            <c:spPr>
              <a:noFill/>
              <a:ln w="15875" cap="flat" cmpd="sng" algn="ctr">
                <a:solidFill>
                  <a:schemeClr val="tx1">
                    <a:lumMod val="65000"/>
                    <a:lumOff val="35000"/>
                  </a:schemeClr>
                </a:solidFill>
                <a:round/>
              </a:ln>
              <a:effectLst/>
            </c:spPr>
          </c:errBars>
          <c:xVal>
            <c:strRef>
              <c:f>[0]!ind3b_cats</c:f>
              <c:strCache>
                <c:ptCount val="4"/>
                <c:pt idx="0">
                  <c:v>Math</c:v>
                </c:pt>
                <c:pt idx="1">
                  <c:v>Reading</c:v>
                </c:pt>
                <c:pt idx="2">
                  <c:v>Science</c:v>
                </c:pt>
                <c:pt idx="3">
                  <c:v>0</c:v>
                </c:pt>
              </c:strCache>
            </c:strRef>
          </c:xVal>
          <c:yVal>
            <c:numRef>
              <c:f>[0]!ind3b_cat_target</c:f>
              <c:numCache>
                <c:formatCode>General</c:formatCode>
                <c:ptCount val="3"/>
                <c:pt idx="0">
                  <c:v>0.1</c:v>
                </c:pt>
                <c:pt idx="1">
                  <c:v>0.2</c:v>
                </c:pt>
                <c:pt idx="2">
                  <c:v>0.3</c:v>
                </c:pt>
              </c:numCache>
            </c:numRef>
          </c:yVal>
          <c:smooth val="0"/>
          <c:extLst>
            <c:ext xmlns:c16="http://schemas.microsoft.com/office/drawing/2014/chart" uri="{C3380CC4-5D6E-409C-BE32-E72D297353CC}">
              <c16:uniqueId val="{00000007-61BB-43F9-8234-611E03A6AB38}"/>
            </c:ext>
          </c:extLst>
        </c:ser>
        <c:dLbls>
          <c:showLegendKey val="0"/>
          <c:showVal val="0"/>
          <c:showCatName val="0"/>
          <c:showSerName val="0"/>
          <c:showPercent val="0"/>
          <c:showBubbleSize val="0"/>
        </c:dLbls>
        <c:axId val="-336866592"/>
        <c:axId val="-335638768"/>
      </c:scatterChart>
      <c:catAx>
        <c:axId val="-336866592"/>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35638768"/>
        <c:crosses val="autoZero"/>
        <c:auto val="1"/>
        <c:lblAlgn val="ctr"/>
        <c:lblOffset val="100"/>
        <c:noMultiLvlLbl val="0"/>
      </c:catAx>
      <c:valAx>
        <c:axId val="-335638768"/>
        <c:scaling>
          <c:orientation val="minMax"/>
        </c:scaling>
        <c:delete val="1"/>
        <c:axPos val="l"/>
        <c:numFmt formatCode="0%" sourceLinked="0"/>
        <c:majorTickMark val="none"/>
        <c:minorTickMark val="none"/>
        <c:tickLblPos val="nextTo"/>
        <c:crossAx val="-33686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400" b="0" i="0" u="none" strike="noStrike" kern="1200" spc="0" baseline="0">
                <a:solidFill>
                  <a:schemeClr val="tx1">
                    <a:lumMod val="65000"/>
                    <a:lumOff val="35000"/>
                  </a:schemeClr>
                </a:solidFill>
                <a:latin typeface="+mn-lt"/>
                <a:ea typeface="+mn-ea"/>
                <a:cs typeface="+mn-cs"/>
              </a:defRPr>
            </a:pPr>
            <a:r>
              <a:rPr lang="en-US"/>
              <a:t>Indicator 3B: Include a descriptive title!</a:t>
            </a:r>
          </a:p>
        </c:rich>
      </c:tx>
      <c:overlay val="0"/>
      <c:spPr>
        <a:noFill/>
        <a:ln>
          <a:noFill/>
        </a:ln>
        <a:effectLst/>
      </c:spPr>
      <c:txPr>
        <a:bodyPr rot="0" spcFirstLastPara="1" vertOverflow="ellipsis" vert="horz" wrap="square" anchor="t"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29661935970601"/>
          <c:y val="0.15920053912179899"/>
          <c:w val="0.86774641377374995"/>
          <c:h val="0.75552825552825598"/>
        </c:manualLayout>
      </c:layout>
      <c:barChart>
        <c:barDir val="bar"/>
        <c:grouping val="clustered"/>
        <c:varyColors val="0"/>
        <c:ser>
          <c:idx val="0"/>
          <c:order val="0"/>
          <c:tx>
            <c:v>Testing rate</c:v>
          </c:tx>
          <c:spPr>
            <a:noFill/>
            <a:ln>
              <a:noFill/>
            </a:ln>
            <a:effectLst/>
          </c:spPr>
          <c:invertIfNegative val="0"/>
          <c:dLbls>
            <c:numFmt formatCode="0%" sourceLinked="0"/>
            <c:spPr>
              <a:solidFill>
                <a:schemeClr val="accent1"/>
              </a:solidFill>
              <a:ln>
                <a:no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ellipse">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[0]!ind3b_years</c:f>
              <c:numCache>
                <c:formatCode>General</c:formatCode>
                <c:ptCount val="7"/>
                <c:pt idx="0">
                  <c:v>2010</c:v>
                </c:pt>
                <c:pt idx="1">
                  <c:v>2011</c:v>
                </c:pt>
                <c:pt idx="2">
                  <c:v>2012</c:v>
                </c:pt>
                <c:pt idx="3">
                  <c:v>2013</c:v>
                </c:pt>
                <c:pt idx="4">
                  <c:v>2014</c:v>
                </c:pt>
                <c:pt idx="5">
                  <c:v>2015</c:v>
                </c:pt>
                <c:pt idx="6">
                  <c:v>2016</c:v>
                </c:pt>
              </c:numCache>
            </c:numRef>
          </c:cat>
          <c:val>
            <c:numRef>
              <c:f>[0]!ind3b_rate</c:f>
              <c:numCache>
                <c:formatCode>General</c:formatCode>
                <c:ptCount val="7"/>
                <c:pt idx="0">
                  <c:v>0.79027956139484345</c:v>
                </c:pt>
                <c:pt idx="1">
                  <c:v>0.7142857142857143</c:v>
                </c:pt>
                <c:pt idx="2">
                  <c:v>0.69565217391304346</c:v>
                </c:pt>
                <c:pt idx="3">
                  <c:v>0.39643211100099107</c:v>
                </c:pt>
                <c:pt idx="4">
                  <c:v>0.88888888888888884</c:v>
                </c:pt>
                <c:pt idx="5">
                  <c:v>0.78007800780078007</c:v>
                </c:pt>
                <c:pt idx="6">
                  <c:v>0.80904432257484493</c:v>
                </c:pt>
              </c:numCache>
            </c:numRef>
          </c:val>
          <c:extLst>
            <c:ext xmlns:c16="http://schemas.microsoft.com/office/drawing/2014/chart" uri="{C3380CC4-5D6E-409C-BE32-E72D297353CC}">
              <c16:uniqueId val="{00000000-42B6-468E-B08D-455A06699CD2}"/>
            </c:ext>
          </c:extLst>
        </c:ser>
        <c:dLbls>
          <c:showLegendKey val="0"/>
          <c:showVal val="0"/>
          <c:showCatName val="0"/>
          <c:showSerName val="0"/>
          <c:showPercent val="0"/>
          <c:showBubbleSize val="0"/>
        </c:dLbls>
        <c:gapWidth val="182"/>
        <c:axId val="-335610032"/>
        <c:axId val="-335607712"/>
      </c:barChart>
      <c:catAx>
        <c:axId val="-335610032"/>
        <c:scaling>
          <c:orientation val="maxMin"/>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35607712"/>
        <c:crosses val="autoZero"/>
        <c:auto val="1"/>
        <c:lblAlgn val="ctr"/>
        <c:lblOffset val="100"/>
        <c:noMultiLvlLbl val="0"/>
      </c:catAx>
      <c:valAx>
        <c:axId val="-335607712"/>
        <c:scaling>
          <c:orientation val="minMax"/>
          <c:max val="1"/>
        </c:scaling>
        <c:delete val="1"/>
        <c:axPos val="t"/>
        <c:majorGridlines>
          <c:spPr>
            <a:ln w="9525" cap="flat" cmpd="sng" algn="ctr">
              <a:noFill/>
              <a:round/>
            </a:ln>
            <a:effectLst/>
          </c:spPr>
        </c:majorGridlines>
        <c:numFmt formatCode="0%" sourceLinked="0"/>
        <c:majorTickMark val="none"/>
        <c:minorTickMark val="none"/>
        <c:tickLblPos val="nextTo"/>
        <c:crossAx val="-335610032"/>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Indicator 3C:</a:t>
            </a:r>
            <a:r>
              <a:rPr lang="en-US" baseline="0"/>
              <a:t> </a:t>
            </a:r>
            <a:r>
              <a:rPr lang="en-US"/>
              <a:t>Include a descriptive title</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Proficiency_Difference</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[0]!ind3c_years</c:f>
              <c:numCache>
                <c:formatCode>General</c:formatCode>
                <c:ptCount val="7"/>
                <c:pt idx="0">
                  <c:v>2010</c:v>
                </c:pt>
                <c:pt idx="1">
                  <c:v>2011</c:v>
                </c:pt>
                <c:pt idx="2">
                  <c:v>2012</c:v>
                </c:pt>
                <c:pt idx="3">
                  <c:v>2013</c:v>
                </c:pt>
                <c:pt idx="4">
                  <c:v>2014</c:v>
                </c:pt>
                <c:pt idx="5">
                  <c:v>2015</c:v>
                </c:pt>
                <c:pt idx="6">
                  <c:v>2016</c:v>
                </c:pt>
              </c:numCache>
            </c:numRef>
          </c:cat>
          <c:val>
            <c:numRef>
              <c:f>[0]!Proficiency_Difference</c:f>
              <c:numCache>
                <c:formatCode>General</c:formatCode>
                <c:ptCount val="7"/>
                <c:pt idx="0">
                  <c:v>0.35916228263925143</c:v>
                </c:pt>
                <c:pt idx="1">
                  <c:v>0.35958338669057066</c:v>
                </c:pt>
                <c:pt idx="2">
                  <c:v>0.25460319991495239</c:v>
                </c:pt>
                <c:pt idx="3">
                  <c:v>0.18621212121212127</c:v>
                </c:pt>
                <c:pt idx="4">
                  <c:v>0.20518770383734641</c:v>
                </c:pt>
                <c:pt idx="5">
                  <c:v>0.12807209175314038</c:v>
                </c:pt>
                <c:pt idx="6">
                  <c:v>-3.7332581494012196E-2</c:v>
                </c:pt>
              </c:numCache>
            </c:numRef>
          </c:val>
          <c:extLst>
            <c:ext xmlns:c16="http://schemas.microsoft.com/office/drawing/2014/chart" uri="{C3380CC4-5D6E-409C-BE32-E72D297353CC}">
              <c16:uniqueId val="{00000000-3981-4AD7-804B-1B7CCA455C9F}"/>
            </c:ext>
          </c:extLst>
        </c:ser>
        <c:dLbls>
          <c:showLegendKey val="0"/>
          <c:showVal val="0"/>
          <c:showCatName val="0"/>
          <c:showSerName val="0"/>
          <c:showPercent val="0"/>
          <c:showBubbleSize val="0"/>
        </c:dLbls>
        <c:gapWidth val="50"/>
        <c:overlap val="-27"/>
        <c:axId val="-283438592"/>
        <c:axId val="-283436272"/>
      </c:barChart>
      <c:catAx>
        <c:axId val="-283438592"/>
        <c:scaling>
          <c:orientation val="minMax"/>
        </c:scaling>
        <c:delete val="0"/>
        <c:axPos val="b"/>
        <c:numFmt formatCode="General" sourceLinked="1"/>
        <c:majorTickMark val="none"/>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83436272"/>
        <c:crosses val="autoZero"/>
        <c:auto val="1"/>
        <c:lblAlgn val="ctr"/>
        <c:lblOffset val="100"/>
        <c:noMultiLvlLbl val="0"/>
      </c:catAx>
      <c:valAx>
        <c:axId val="-283436272"/>
        <c:scaling>
          <c:orientation val="minMax"/>
        </c:scaling>
        <c:delete val="1"/>
        <c:axPos val="l"/>
        <c:numFmt formatCode="0%" sourceLinked="0"/>
        <c:majorTickMark val="none"/>
        <c:minorTickMark val="none"/>
        <c:tickLblPos val="nextTo"/>
        <c:crossAx val="-283438592"/>
        <c:crosses val="autoZero"/>
        <c:crossBetween val="between"/>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9.png"/><Relationship Id="rId1" Type="http://schemas.openxmlformats.org/officeDocument/2006/relationships/chart" Target="../charts/chart18.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4.png"/><Relationship Id="rId5" Type="http://schemas.openxmlformats.org/officeDocument/2006/relationships/chart" Target="../charts/chart13.xml"/><Relationship Id="rId4"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504825</xdr:colOff>
      <xdr:row>5</xdr:row>
      <xdr:rowOff>3175</xdr:rowOff>
    </xdr:from>
    <xdr:to>
      <xdr:col>8</xdr:col>
      <xdr:colOff>238125</xdr:colOff>
      <xdr:row>37</xdr:row>
      <xdr:rowOff>79375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4825" y="955675"/>
          <a:ext cx="5829300" cy="617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5">
                  <a:lumMod val="75000"/>
                </a:schemeClr>
              </a:solidFill>
            </a:rPr>
            <a:t>What is the tool?  </a:t>
          </a:r>
        </a:p>
        <a:p>
          <a:endParaRPr lang="en-US" sz="1100"/>
        </a:p>
        <a:p>
          <a:pPr lvl="1"/>
          <a:r>
            <a:rPr lang="en-US" sz="1100"/>
            <a:t>The IDC Part B Indicator Data Display Wizard</a:t>
          </a:r>
        </a:p>
        <a:p>
          <a:pPr lvl="1"/>
          <a:endParaRPr lang="en-US" sz="1100"/>
        </a:p>
        <a:p>
          <a:r>
            <a:rPr lang="en-US" sz="2400">
              <a:solidFill>
                <a:schemeClr val="accent5">
                  <a:lumMod val="75000"/>
                </a:schemeClr>
              </a:solidFill>
            </a:rPr>
            <a:t>What is the purpose?</a:t>
          </a:r>
        </a:p>
        <a:p>
          <a:endParaRPr lang="en-US" sz="1100"/>
        </a:p>
        <a:p>
          <a:pPr lvl="1"/>
          <a:r>
            <a:rPr lang="en-US" sz="1100"/>
            <a:t>To assist SEA staff with communicating complex data to stakeholders in a more user-friendly manner</a:t>
          </a:r>
        </a:p>
        <a:p>
          <a:pPr lvl="1"/>
          <a:endParaRPr lang="en-US" sz="1100"/>
        </a:p>
        <a:p>
          <a:pPr marL="0" indent="0"/>
          <a:r>
            <a:rPr lang="en-US" sz="2400">
              <a:solidFill>
                <a:schemeClr val="accent5">
                  <a:lumMod val="75000"/>
                </a:schemeClr>
              </a:solidFill>
              <a:latin typeface="+mn-lt"/>
              <a:ea typeface="+mn-ea"/>
              <a:cs typeface="+mn-cs"/>
            </a:rPr>
            <a:t>What is the tool intended to do?</a:t>
          </a:r>
        </a:p>
        <a:p>
          <a:endParaRPr lang="en-US" sz="1100"/>
        </a:p>
        <a:p>
          <a:pPr lvl="1"/>
          <a:r>
            <a:rPr lang="en-US" sz="1100"/>
            <a:t>This tool will create data visualizations based on user entry of SPP/APR data and give users various options on displaying that data</a:t>
          </a:r>
        </a:p>
        <a:p>
          <a:pPr lvl="1"/>
          <a:endParaRPr lang="en-US" sz="1100">
            <a:solidFill>
              <a:schemeClr val="accent5">
                <a:lumMod val="75000"/>
              </a:schemeClr>
            </a:solidFill>
          </a:endParaRPr>
        </a:p>
        <a:p>
          <a:r>
            <a:rPr lang="en-US" sz="2400">
              <a:solidFill>
                <a:schemeClr val="accent5">
                  <a:lumMod val="75000"/>
                </a:schemeClr>
              </a:solidFill>
              <a:latin typeface="+mn-lt"/>
              <a:ea typeface="+mn-ea"/>
              <a:cs typeface="+mn-cs"/>
            </a:rPr>
            <a:t>What problem is the tool solving?</a:t>
          </a:r>
        </a:p>
        <a:p>
          <a:endParaRPr lang="en-US" sz="1100"/>
        </a:p>
        <a:p>
          <a:pPr lvl="1"/>
          <a:r>
            <a:rPr lang="en-US" sz="1100"/>
            <a:t>This tool will help provide SEA staff with tangible visualizations to engage with various stakeholders on how to best display reported SPP/APR data based on the audience, message, and purpose of the desired report or presentation</a:t>
          </a:r>
        </a:p>
        <a:p>
          <a:endParaRPr lang="en-US" sz="1100"/>
        </a:p>
      </xdr:txBody>
    </xdr:sp>
    <xdr:clientData/>
  </xdr:twoCellAnchor>
  <xdr:oneCellAnchor>
    <xdr:from>
      <xdr:col>0</xdr:col>
      <xdr:colOff>371475</xdr:colOff>
      <xdr:row>0</xdr:row>
      <xdr:rowOff>47625</xdr:rowOff>
    </xdr:from>
    <xdr:ext cx="2358734" cy="90344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71475" y="47625"/>
          <a:ext cx="2358734" cy="90344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6</xdr:col>
      <xdr:colOff>312421</xdr:colOff>
      <xdr:row>16</xdr:row>
      <xdr:rowOff>15240</xdr:rowOff>
    </xdr:from>
    <xdr:to>
      <xdr:col>6</xdr:col>
      <xdr:colOff>482600</xdr:colOff>
      <xdr:row>17</xdr:row>
      <xdr:rowOff>15240</xdr:rowOff>
    </xdr:to>
    <xdr:grpSp>
      <xdr:nvGrpSpPr>
        <xdr:cNvPr id="2" name="Group 1">
          <a:extLst>
            <a:ext uri="{FF2B5EF4-FFF2-40B4-BE49-F238E27FC236}">
              <a16:creationId xmlns:a16="http://schemas.microsoft.com/office/drawing/2014/main" id="{00000000-0008-0000-0100-00000B000000}"/>
            </a:ext>
          </a:extLst>
        </xdr:cNvPr>
        <xdr:cNvGrpSpPr/>
      </xdr:nvGrpSpPr>
      <xdr:grpSpPr>
        <a:xfrm>
          <a:off x="4450081" y="2941320"/>
          <a:ext cx="170179" cy="182880"/>
          <a:chOff x="3873039" y="2933931"/>
          <a:chExt cx="170179" cy="182418"/>
        </a:xfrm>
      </xdr:grpSpPr>
      <xdr:grpSp>
        <xdr:nvGrpSpPr>
          <xdr:cNvPr id="3" name="Group 2">
            <a:extLst>
              <a:ext uri="{FF2B5EF4-FFF2-40B4-BE49-F238E27FC236}">
                <a16:creationId xmlns:a16="http://schemas.microsoft.com/office/drawing/2014/main" id="{00000000-0008-0000-0100-000028000000}"/>
              </a:ext>
            </a:extLst>
          </xdr:cNvPr>
          <xdr:cNvGrpSpPr>
            <a:grpSpLocks noChangeAspect="1"/>
          </xdr:cNvGrpSpPr>
        </xdr:nvGrpSpPr>
        <xdr:grpSpPr>
          <a:xfrm>
            <a:off x="3873039" y="2933931"/>
            <a:ext cx="102631" cy="182418"/>
            <a:chOff x="2097463" y="1414021"/>
            <a:chExt cx="1677971" cy="3327662"/>
          </a:xfrm>
          <a:solidFill>
            <a:schemeClr val="accent1"/>
          </a:solidFill>
        </xdr:grpSpPr>
        <xdr:sp macro="" textlink="">
          <xdr:nvSpPr>
            <xdr:cNvPr id="7" name="Oval 6">
              <a:extLst>
                <a:ext uri="{FF2B5EF4-FFF2-40B4-BE49-F238E27FC236}">
                  <a16:creationId xmlns:a16="http://schemas.microsoft.com/office/drawing/2014/main" id="{00000000-0008-0000-0100-00002C000000}"/>
                </a:ext>
              </a:extLst>
            </xdr:cNvPr>
            <xdr:cNvSpPr/>
          </xdr:nvSpPr>
          <xdr:spPr>
            <a:xfrm>
              <a:off x="2460395" y="1414021"/>
              <a:ext cx="952107" cy="952107"/>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 name="Rounded Rectangle 7">
              <a:extLst>
                <a:ext uri="{FF2B5EF4-FFF2-40B4-BE49-F238E27FC236}">
                  <a16:creationId xmlns:a16="http://schemas.microsoft.com/office/drawing/2014/main" id="{00000000-0008-0000-0100-00002D000000}"/>
                </a:ext>
              </a:extLst>
            </xdr:cNvPr>
            <xdr:cNvSpPr/>
          </xdr:nvSpPr>
          <xdr:spPr>
            <a:xfrm>
              <a:off x="2097463" y="2450969"/>
              <a:ext cx="1677971" cy="2290714"/>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4" name="Group 3">
            <a:extLst>
              <a:ext uri="{FF2B5EF4-FFF2-40B4-BE49-F238E27FC236}">
                <a16:creationId xmlns:a16="http://schemas.microsoft.com/office/drawing/2014/main" id="{00000000-0008-0000-0100-00000A000000}"/>
              </a:ext>
            </a:extLst>
          </xdr:cNvPr>
          <xdr:cNvGrpSpPr/>
        </xdr:nvGrpSpPr>
        <xdr:grpSpPr>
          <a:xfrm>
            <a:off x="3992419" y="2989316"/>
            <a:ext cx="50799" cy="121030"/>
            <a:chOff x="3992419" y="2989316"/>
            <a:chExt cx="50799" cy="121030"/>
          </a:xfrm>
        </xdr:grpSpPr>
        <xdr:sp macro="" textlink="">
          <xdr:nvSpPr>
            <xdr:cNvPr id="5" name="Oval 4">
              <a:extLst>
                <a:ext uri="{FF2B5EF4-FFF2-40B4-BE49-F238E27FC236}">
                  <a16:creationId xmlns:a16="http://schemas.microsoft.com/office/drawing/2014/main" id="{00000000-0008-0000-0100-00002A000000}"/>
                </a:ext>
              </a:extLst>
            </xdr:cNvPr>
            <xdr:cNvSpPr/>
          </xdr:nvSpPr>
          <xdr:spPr>
            <a:xfrm>
              <a:off x="4001510" y="2989316"/>
              <a:ext cx="31101" cy="29029"/>
            </a:xfrm>
            <a:prstGeom prst="ellipse">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6" name="Rounded Rectangle 5">
              <a:extLst>
                <a:ext uri="{FF2B5EF4-FFF2-40B4-BE49-F238E27FC236}">
                  <a16:creationId xmlns:a16="http://schemas.microsoft.com/office/drawing/2014/main" id="{00000000-0008-0000-0100-00002B000000}"/>
                </a:ext>
              </a:extLst>
            </xdr:cNvPr>
            <xdr:cNvSpPr/>
          </xdr:nvSpPr>
          <xdr:spPr>
            <a:xfrm>
              <a:off x="3992419" y="3036968"/>
              <a:ext cx="50799" cy="73378"/>
            </a:xfrm>
            <a:prstGeom prst="round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7</xdr:col>
      <xdr:colOff>99060</xdr:colOff>
      <xdr:row>16</xdr:row>
      <xdr:rowOff>7620</xdr:rowOff>
    </xdr:from>
    <xdr:to>
      <xdr:col>7</xdr:col>
      <xdr:colOff>270163</xdr:colOff>
      <xdr:row>17</xdr:row>
      <xdr:rowOff>7620</xdr:rowOff>
    </xdr:to>
    <xdr:grpSp>
      <xdr:nvGrpSpPr>
        <xdr:cNvPr id="9" name="Group 8">
          <a:extLst>
            <a:ext uri="{FF2B5EF4-FFF2-40B4-BE49-F238E27FC236}">
              <a16:creationId xmlns:a16="http://schemas.microsoft.com/office/drawing/2014/main" id="{00000000-0008-0000-0100-00000D000000}"/>
            </a:ext>
          </a:extLst>
        </xdr:cNvPr>
        <xdr:cNvGrpSpPr/>
      </xdr:nvGrpSpPr>
      <xdr:grpSpPr>
        <a:xfrm>
          <a:off x="4831080" y="2933700"/>
          <a:ext cx="171103" cy="182880"/>
          <a:chOff x="4253115" y="2926311"/>
          <a:chExt cx="171103" cy="182418"/>
        </a:xfrm>
      </xdr:grpSpPr>
      <xdr:grpSp>
        <xdr:nvGrpSpPr>
          <xdr:cNvPr id="10" name="Group 9">
            <a:extLst>
              <a:ext uri="{FF2B5EF4-FFF2-40B4-BE49-F238E27FC236}">
                <a16:creationId xmlns:a16="http://schemas.microsoft.com/office/drawing/2014/main" id="{00000000-0008-0000-0100-00001E000000}"/>
              </a:ext>
            </a:extLst>
          </xdr:cNvPr>
          <xdr:cNvGrpSpPr>
            <a:grpSpLocks noChangeAspect="1"/>
          </xdr:cNvGrpSpPr>
        </xdr:nvGrpSpPr>
        <xdr:grpSpPr>
          <a:xfrm>
            <a:off x="4253115" y="2926311"/>
            <a:ext cx="102631" cy="182418"/>
            <a:chOff x="2097463" y="1414021"/>
            <a:chExt cx="1677971" cy="3327662"/>
          </a:xfrm>
          <a:solidFill>
            <a:schemeClr val="bg1">
              <a:lumMod val="75000"/>
            </a:schemeClr>
          </a:solidFill>
        </xdr:grpSpPr>
        <xdr:sp macro="" textlink="">
          <xdr:nvSpPr>
            <xdr:cNvPr id="14" name="Oval 13">
              <a:extLst>
                <a:ext uri="{FF2B5EF4-FFF2-40B4-BE49-F238E27FC236}">
                  <a16:creationId xmlns:a16="http://schemas.microsoft.com/office/drawing/2014/main" id="{00000000-0008-0000-0100-000022000000}"/>
                </a:ext>
              </a:extLst>
            </xdr:cNvPr>
            <xdr:cNvSpPr/>
          </xdr:nvSpPr>
          <xdr:spPr>
            <a:xfrm>
              <a:off x="2460395" y="1414021"/>
              <a:ext cx="952107" cy="952107"/>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5" name="Rounded Rectangle 14">
              <a:extLst>
                <a:ext uri="{FF2B5EF4-FFF2-40B4-BE49-F238E27FC236}">
                  <a16:creationId xmlns:a16="http://schemas.microsoft.com/office/drawing/2014/main" id="{00000000-0008-0000-0100-000023000000}"/>
                </a:ext>
              </a:extLst>
            </xdr:cNvPr>
            <xdr:cNvSpPr/>
          </xdr:nvSpPr>
          <xdr:spPr>
            <a:xfrm>
              <a:off x="2097463" y="2450969"/>
              <a:ext cx="1677971" cy="2290714"/>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11" name="Group 10">
            <a:extLst>
              <a:ext uri="{FF2B5EF4-FFF2-40B4-BE49-F238E27FC236}">
                <a16:creationId xmlns:a16="http://schemas.microsoft.com/office/drawing/2014/main" id="{00000000-0008-0000-0100-00000C000000}"/>
              </a:ext>
            </a:extLst>
          </xdr:cNvPr>
          <xdr:cNvGrpSpPr/>
        </xdr:nvGrpSpPr>
        <xdr:grpSpPr>
          <a:xfrm>
            <a:off x="4361081" y="2970252"/>
            <a:ext cx="63137" cy="136545"/>
            <a:chOff x="4361081" y="2970252"/>
            <a:chExt cx="63137" cy="136545"/>
          </a:xfrm>
        </xdr:grpSpPr>
        <xdr:sp macro="" textlink="">
          <xdr:nvSpPr>
            <xdr:cNvPr id="12" name="Oval 11">
              <a:extLst>
                <a:ext uri="{FF2B5EF4-FFF2-40B4-BE49-F238E27FC236}">
                  <a16:creationId xmlns:a16="http://schemas.microsoft.com/office/drawing/2014/main" id="{00000000-0008-0000-0100-000020000000}"/>
                </a:ext>
              </a:extLst>
            </xdr:cNvPr>
            <xdr:cNvSpPr/>
          </xdr:nvSpPr>
          <xdr:spPr>
            <a:xfrm>
              <a:off x="4368239" y="2970252"/>
              <a:ext cx="45719" cy="4571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 name="Rounded Rectangle 12">
              <a:extLst>
                <a:ext uri="{FF2B5EF4-FFF2-40B4-BE49-F238E27FC236}">
                  <a16:creationId xmlns:a16="http://schemas.microsoft.com/office/drawing/2014/main" id="{00000000-0008-0000-0100-000021000000}"/>
                </a:ext>
              </a:extLst>
            </xdr:cNvPr>
            <xdr:cNvSpPr/>
          </xdr:nvSpPr>
          <xdr:spPr>
            <a:xfrm>
              <a:off x="4361081" y="3023782"/>
              <a:ext cx="63137" cy="83015"/>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2311400</xdr:colOff>
      <xdr:row>12</xdr:row>
      <xdr:rowOff>3175</xdr:rowOff>
    </xdr:from>
    <xdr:to>
      <xdr:col>5</xdr:col>
      <xdr:colOff>752475</xdr:colOff>
      <xdr:row>29</xdr:row>
      <xdr:rowOff>147955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3028950</xdr:colOff>
      <xdr:row>6</xdr:row>
      <xdr:rowOff>123825</xdr:rowOff>
    </xdr:from>
    <xdr:to>
      <xdr:col>1</xdr:col>
      <xdr:colOff>275698</xdr:colOff>
      <xdr:row>8</xdr:row>
      <xdr:rowOff>216545</xdr:rowOff>
    </xdr:to>
    <xdr:pic>
      <xdr:nvPicPr>
        <xdr:cNvPr id="3" name="Picture 2" descr="Start Here New Arrow">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hq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rot="2456563">
          <a:off x="3028950" y="1198245"/>
          <a:ext cx="911968" cy="458480"/>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editAs="absolute">
    <xdr:from>
      <xdr:col>0</xdr:col>
      <xdr:colOff>2057400</xdr:colOff>
      <xdr:row>36</xdr:row>
      <xdr:rowOff>36195</xdr:rowOff>
    </xdr:from>
    <xdr:to>
      <xdr:col>5</xdr:col>
      <xdr:colOff>777240</xdr:colOff>
      <xdr:row>52</xdr:row>
      <xdr:rowOff>171831</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absolute">
    <xdr:from>
      <xdr:col>0</xdr:col>
      <xdr:colOff>2004060</xdr:colOff>
      <xdr:row>61</xdr:row>
      <xdr:rowOff>127635</xdr:rowOff>
    </xdr:from>
    <xdr:to>
      <xdr:col>1</xdr:col>
      <xdr:colOff>249936</xdr:colOff>
      <xdr:row>70</xdr:row>
      <xdr:rowOff>36195</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xdr:col>
      <xdr:colOff>240666</xdr:colOff>
      <xdr:row>61</xdr:row>
      <xdr:rowOff>127635</xdr:rowOff>
    </xdr:from>
    <xdr:to>
      <xdr:col>3</xdr:col>
      <xdr:colOff>489586</xdr:colOff>
      <xdr:row>70</xdr:row>
      <xdr:rowOff>36195</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3</xdr:col>
      <xdr:colOff>485141</xdr:colOff>
      <xdr:row>61</xdr:row>
      <xdr:rowOff>127635</xdr:rowOff>
    </xdr:from>
    <xdr:to>
      <xdr:col>5</xdr:col>
      <xdr:colOff>734061</xdr:colOff>
      <xdr:row>70</xdr:row>
      <xdr:rowOff>36195</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2735580</xdr:colOff>
      <xdr:row>66</xdr:row>
      <xdr:rowOff>26670</xdr:rowOff>
    </xdr:from>
    <xdr:to>
      <xdr:col>0</xdr:col>
      <xdr:colOff>3162300</xdr:colOff>
      <xdr:row>67</xdr:row>
      <xdr:rowOff>133350</xdr:rowOff>
    </xdr:to>
    <xdr:sp macro="" textlink="ind13calc!B8">
      <xdr:nvSpPr>
        <xdr:cNvPr id="8" name="TextBox 7">
          <a:extLst>
            <a:ext uri="{FF2B5EF4-FFF2-40B4-BE49-F238E27FC236}">
              <a16:creationId xmlns:a16="http://schemas.microsoft.com/office/drawing/2014/main" id="{00000000-0008-0000-0B00-000008000000}"/>
            </a:ext>
          </a:extLst>
        </xdr:cNvPr>
        <xdr:cNvSpPr txBox="1"/>
      </xdr:nvSpPr>
      <xdr:spPr>
        <a:xfrm>
          <a:off x="2735580" y="13453110"/>
          <a:ext cx="42672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4136CA5-8F14-42AD-85FD-A8296ADC7E2D}" type="TxLink">
            <a:rPr lang="en-US" sz="1100" b="0" i="0" u="none" strike="noStrike">
              <a:solidFill>
                <a:schemeClr val="accent1"/>
              </a:solidFill>
              <a:latin typeface="+mn-lt"/>
              <a:cs typeface="Arial"/>
            </a:rPr>
            <a:pPr algn="ctr"/>
            <a:t>88%</a:t>
          </a:fld>
          <a:endParaRPr lang="en-US" sz="1400">
            <a:solidFill>
              <a:schemeClr val="accent1"/>
            </a:solidFill>
            <a:latin typeface="+mn-lt"/>
          </a:endParaRPr>
        </a:p>
      </xdr:txBody>
    </xdr:sp>
    <xdr:clientData/>
  </xdr:twoCellAnchor>
  <xdr:twoCellAnchor>
    <xdr:from>
      <xdr:col>4</xdr:col>
      <xdr:colOff>381000</xdr:colOff>
      <xdr:row>66</xdr:row>
      <xdr:rowOff>26670</xdr:rowOff>
    </xdr:from>
    <xdr:to>
      <xdr:col>4</xdr:col>
      <xdr:colOff>807720</xdr:colOff>
      <xdr:row>67</xdr:row>
      <xdr:rowOff>133350</xdr:rowOff>
    </xdr:to>
    <xdr:sp macro="" textlink="ind13calc!D8">
      <xdr:nvSpPr>
        <xdr:cNvPr id="9" name="TextBox 8">
          <a:extLst>
            <a:ext uri="{FF2B5EF4-FFF2-40B4-BE49-F238E27FC236}">
              <a16:creationId xmlns:a16="http://schemas.microsoft.com/office/drawing/2014/main" id="{00000000-0008-0000-0B00-000009000000}"/>
            </a:ext>
          </a:extLst>
        </xdr:cNvPr>
        <xdr:cNvSpPr txBox="1"/>
      </xdr:nvSpPr>
      <xdr:spPr>
        <a:xfrm>
          <a:off x="6537960" y="13453110"/>
          <a:ext cx="42672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D9D0174-71CE-4F92-91D7-37B1FA3F73BF}" type="TxLink">
            <a:rPr lang="en-US" sz="1050" b="0" i="0" u="none" strike="noStrike">
              <a:solidFill>
                <a:schemeClr val="accent1"/>
              </a:solidFill>
              <a:latin typeface="+mn-lt"/>
              <a:cs typeface="Arial"/>
            </a:rPr>
            <a:pPr algn="ctr"/>
            <a:t>81%</a:t>
          </a:fld>
          <a:endParaRPr lang="en-US" sz="1600">
            <a:solidFill>
              <a:schemeClr val="accent1"/>
            </a:solidFill>
            <a:latin typeface="+mn-lt"/>
          </a:endParaRPr>
        </a:p>
      </xdr:txBody>
    </xdr:sp>
    <xdr:clientData/>
  </xdr:twoCellAnchor>
  <xdr:twoCellAnchor>
    <xdr:from>
      <xdr:col>2</xdr:col>
      <xdr:colOff>152400</xdr:colOff>
      <xdr:row>66</xdr:row>
      <xdr:rowOff>26670</xdr:rowOff>
    </xdr:from>
    <xdr:to>
      <xdr:col>2</xdr:col>
      <xdr:colOff>579120</xdr:colOff>
      <xdr:row>67</xdr:row>
      <xdr:rowOff>133350</xdr:rowOff>
    </xdr:to>
    <xdr:sp macro="" textlink="ind13calc!C8">
      <xdr:nvSpPr>
        <xdr:cNvPr id="10" name="TextBox 9">
          <a:extLst>
            <a:ext uri="{FF2B5EF4-FFF2-40B4-BE49-F238E27FC236}">
              <a16:creationId xmlns:a16="http://schemas.microsoft.com/office/drawing/2014/main" id="{00000000-0008-0000-0B00-00000A000000}"/>
            </a:ext>
          </a:extLst>
        </xdr:cNvPr>
        <xdr:cNvSpPr txBox="1"/>
      </xdr:nvSpPr>
      <xdr:spPr>
        <a:xfrm>
          <a:off x="4648200" y="13453110"/>
          <a:ext cx="42672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358CDE5-9332-44C5-B7DB-D1349D5B996D}" type="TxLink">
            <a:rPr lang="en-US" sz="1100" b="0" i="0" u="none" strike="noStrike">
              <a:solidFill>
                <a:schemeClr val="accent1"/>
              </a:solidFill>
              <a:latin typeface="+mn-lt"/>
              <a:cs typeface="Arial"/>
            </a:rPr>
            <a:pPr algn="ctr"/>
            <a:t>83%</a:t>
          </a:fld>
          <a:endParaRPr lang="en-US" sz="1100">
            <a:solidFill>
              <a:schemeClr val="accent1"/>
            </a:solidFill>
            <a:latin typeface="+mn-lt"/>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0.39474</cdr:x>
      <cdr:y>0.54286</cdr:y>
    </cdr:from>
    <cdr:to>
      <cdr:x>0.57416</cdr:x>
      <cdr:y>0.6619</cdr:y>
    </cdr:to>
    <cdr:sp macro="" textlink="">
      <cdr:nvSpPr>
        <cdr:cNvPr id="2" name="TextBox 1"/>
        <cdr:cNvSpPr txBox="1"/>
      </cdr:nvSpPr>
      <cdr:spPr>
        <a:xfrm xmlns:a="http://schemas.openxmlformats.org/drawingml/2006/main">
          <a:off x="754380" y="868680"/>
          <a:ext cx="3429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0</xdr:col>
      <xdr:colOff>1933493</xdr:colOff>
      <xdr:row>24</xdr:row>
      <xdr:rowOff>103799</xdr:rowOff>
    </xdr:from>
    <xdr:to>
      <xdr:col>5</xdr:col>
      <xdr:colOff>352203</xdr:colOff>
      <xdr:row>42</xdr:row>
      <xdr:rowOff>61000</xdr:rowOff>
    </xdr:to>
    <xdr:graphicFrame macro="">
      <xdr:nvGraphicFramePr>
        <xdr:cNvPr id="9" name="Chart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3077308</xdr:colOff>
      <xdr:row>68</xdr:row>
      <xdr:rowOff>24423</xdr:rowOff>
    </xdr:from>
    <xdr:to>
      <xdr:col>7</xdr:col>
      <xdr:colOff>1432</xdr:colOff>
      <xdr:row>85</xdr:row>
      <xdr:rowOff>85701</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2976563</xdr:colOff>
      <xdr:row>4</xdr:row>
      <xdr:rowOff>515938</xdr:rowOff>
    </xdr:from>
    <xdr:to>
      <xdr:col>1</xdr:col>
      <xdr:colOff>124906</xdr:colOff>
      <xdr:row>7</xdr:row>
      <xdr:rowOff>153710</xdr:rowOff>
    </xdr:to>
    <xdr:pic>
      <xdr:nvPicPr>
        <xdr:cNvPr id="8" name="Picture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Lst>
        </a:blip>
        <a:stretch>
          <a:fillRect/>
        </a:stretch>
      </xdr:blipFill>
      <xdr:spPr>
        <a:xfrm>
          <a:off x="2976563" y="1289844"/>
          <a:ext cx="710296" cy="620038"/>
        </a:xfrm>
        <a:prstGeom prst="rect">
          <a:avLst/>
        </a:prstGeom>
      </xdr:spPr>
    </xdr:pic>
    <xdr:clientData/>
  </xdr:twoCellAnchor>
  <xdr:twoCellAnchor>
    <xdr:from>
      <xdr:col>8</xdr:col>
      <xdr:colOff>222250</xdr:colOff>
      <xdr:row>11</xdr:row>
      <xdr:rowOff>142875</xdr:rowOff>
    </xdr:from>
    <xdr:to>
      <xdr:col>10</xdr:col>
      <xdr:colOff>352955</xdr:colOff>
      <xdr:row>14</xdr:row>
      <xdr:rowOff>289242</xdr:rowOff>
    </xdr:to>
    <xdr:sp macro="" textlink="">
      <xdr:nvSpPr>
        <xdr:cNvPr id="5" name="Left Arrow 4">
          <a:extLst>
            <a:ext uri="{FF2B5EF4-FFF2-40B4-BE49-F238E27FC236}">
              <a16:creationId xmlns:a16="http://schemas.microsoft.com/office/drawing/2014/main" id="{00000000-0008-0000-0D00-000005000000}"/>
            </a:ext>
          </a:extLst>
        </xdr:cNvPr>
        <xdr:cNvSpPr/>
      </xdr:nvSpPr>
      <xdr:spPr>
        <a:xfrm>
          <a:off x="9691688" y="4175125"/>
          <a:ext cx="1884892" cy="12496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t>This will populate when you enter data in the first table above.</a:t>
          </a:r>
        </a:p>
      </xdr:txBody>
    </xdr:sp>
    <xdr:clientData/>
  </xdr:twoCellAnchor>
  <xdr:twoCellAnchor>
    <xdr:from>
      <xdr:col>8</xdr:col>
      <xdr:colOff>222250</xdr:colOff>
      <xdr:row>17</xdr:row>
      <xdr:rowOff>150803</xdr:rowOff>
    </xdr:from>
    <xdr:to>
      <xdr:col>10</xdr:col>
      <xdr:colOff>352955</xdr:colOff>
      <xdr:row>20</xdr:row>
      <xdr:rowOff>297171</xdr:rowOff>
    </xdr:to>
    <xdr:sp macro="" textlink="">
      <xdr:nvSpPr>
        <xdr:cNvPr id="6" name="Left Arrow 5">
          <a:extLst>
            <a:ext uri="{FF2B5EF4-FFF2-40B4-BE49-F238E27FC236}">
              <a16:creationId xmlns:a16="http://schemas.microsoft.com/office/drawing/2014/main" id="{00000000-0008-0000-0D00-000006000000}"/>
            </a:ext>
          </a:extLst>
        </xdr:cNvPr>
        <xdr:cNvSpPr/>
      </xdr:nvSpPr>
      <xdr:spPr>
        <a:xfrm>
          <a:off x="9691688" y="7270741"/>
          <a:ext cx="1884892" cy="12496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t>This will populate when you enter data in the first table above.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41</xdr:col>
      <xdr:colOff>2308</xdr:colOff>
      <xdr:row>47</xdr:row>
      <xdr:rowOff>24247</xdr:rowOff>
    </xdr:from>
    <xdr:to>
      <xdr:col>58</xdr:col>
      <xdr:colOff>23090</xdr:colOff>
      <xdr:row>60</xdr:row>
      <xdr:rowOff>24247</xdr:rowOff>
    </xdr:to>
    <xdr:sp macro="" textlink="$B$6">
      <xdr:nvSpPr>
        <xdr:cNvPr id="2" name="TextBox 1">
          <a:extLst>
            <a:ext uri="{FF2B5EF4-FFF2-40B4-BE49-F238E27FC236}">
              <a16:creationId xmlns:a16="http://schemas.microsoft.com/office/drawing/2014/main" id="{00000000-0008-0000-0E00-000002000000}"/>
            </a:ext>
          </a:extLst>
        </xdr:cNvPr>
        <xdr:cNvSpPr txBox="1"/>
      </xdr:nvSpPr>
      <xdr:spPr>
        <a:xfrm>
          <a:off x="6128190" y="4944163"/>
          <a:ext cx="927925" cy="554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33DE118-EC88-6549-A772-51CCC6CE7F5F}" type="TxLink">
            <a:rPr lang="en-US" sz="2400" b="0" i="0" u="none" strike="noStrike">
              <a:solidFill>
                <a:schemeClr val="bg1"/>
              </a:solidFill>
              <a:latin typeface="Calibri"/>
              <a:cs typeface="Calibri"/>
            </a:rPr>
            <a:pPr/>
            <a:t>40%</a:t>
          </a:fld>
          <a:endParaRPr lang="en-US" sz="2400" b="0">
            <a:solidFill>
              <a:schemeClr val="bg1"/>
            </a:solidFill>
          </a:endParaRPr>
        </a:p>
      </xdr:txBody>
    </xdr:sp>
    <xdr:clientData/>
  </xdr:twoCellAnchor>
  <xdr:twoCellAnchor>
    <xdr:from>
      <xdr:col>23</xdr:col>
      <xdr:colOff>10673</xdr:colOff>
      <xdr:row>29</xdr:row>
      <xdr:rowOff>872</xdr:rowOff>
    </xdr:from>
    <xdr:to>
      <xdr:col>37</xdr:col>
      <xdr:colOff>23374</xdr:colOff>
      <xdr:row>42</xdr:row>
      <xdr:rowOff>872</xdr:rowOff>
    </xdr:to>
    <xdr:sp macro="" textlink="$B$7">
      <xdr:nvSpPr>
        <xdr:cNvPr id="3" name="TextBox 2">
          <a:extLst>
            <a:ext uri="{FF2B5EF4-FFF2-40B4-BE49-F238E27FC236}">
              <a16:creationId xmlns:a16="http://schemas.microsoft.com/office/drawing/2014/main" id="{00000000-0008-0000-0E00-000003000000}"/>
            </a:ext>
          </a:extLst>
        </xdr:cNvPr>
        <xdr:cNvSpPr txBox="1"/>
      </xdr:nvSpPr>
      <xdr:spPr>
        <a:xfrm>
          <a:off x="5176051" y="4152385"/>
          <a:ext cx="759760" cy="554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4B83167-A638-244E-9F15-E2E22046D245}" type="TxLink">
            <a:rPr lang="en-US" sz="2400" b="0" i="0" u="none" strike="noStrike">
              <a:solidFill>
                <a:srgbClr val="000000"/>
              </a:solidFill>
              <a:latin typeface="Calibri"/>
              <a:cs typeface="Calibri"/>
            </a:rPr>
            <a:pPr/>
            <a:t>65%</a:t>
          </a:fld>
          <a:endParaRPr lang="en-US" sz="2400" b="1">
            <a:solidFill>
              <a:schemeClr val="bg1"/>
            </a:solidFill>
          </a:endParaRPr>
        </a:p>
      </xdr:txBody>
    </xdr:sp>
    <xdr:clientData/>
  </xdr:twoCellAnchor>
  <xdr:twoCellAnchor>
    <xdr:from>
      <xdr:col>13</xdr:col>
      <xdr:colOff>25401</xdr:colOff>
      <xdr:row>20</xdr:row>
      <xdr:rowOff>13854</xdr:rowOff>
    </xdr:from>
    <xdr:to>
      <xdr:col>27</xdr:col>
      <xdr:colOff>38100</xdr:colOff>
      <xdr:row>33</xdr:row>
      <xdr:rowOff>13853</xdr:rowOff>
    </xdr:to>
    <xdr:sp macro="" textlink="$B$8">
      <xdr:nvSpPr>
        <xdr:cNvPr id="4" name="TextBox 3">
          <a:extLst>
            <a:ext uri="{FF2B5EF4-FFF2-40B4-BE49-F238E27FC236}">
              <a16:creationId xmlns:a16="http://schemas.microsoft.com/office/drawing/2014/main" id="{00000000-0008-0000-0E00-000004000000}"/>
            </a:ext>
          </a:extLst>
        </xdr:cNvPr>
        <xdr:cNvSpPr txBox="1"/>
      </xdr:nvSpPr>
      <xdr:spPr>
        <a:xfrm>
          <a:off x="3009901" y="1817254"/>
          <a:ext cx="723899"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FA3DD0D-58D6-9B49-9DB1-24C731A8EEC5}" type="TxLink">
            <a:rPr lang="en-US" sz="2400" b="0" i="0" u="none" strike="noStrike">
              <a:solidFill>
                <a:srgbClr val="000000"/>
              </a:solidFill>
              <a:latin typeface="Calibri"/>
              <a:cs typeface="Calibri"/>
            </a:rPr>
            <a:pPr/>
            <a:t>80%</a:t>
          </a:fld>
          <a:endParaRPr lang="en-US" sz="2400" b="1">
            <a:solidFill>
              <a:schemeClr val="bg1"/>
            </a:solidFill>
          </a:endParaRPr>
        </a:p>
      </xdr:txBody>
    </xdr:sp>
    <xdr:clientData/>
  </xdr:twoCellAnchor>
  <xdr:twoCellAnchor>
    <xdr:from>
      <xdr:col>6</xdr:col>
      <xdr:colOff>31750</xdr:colOff>
      <xdr:row>7</xdr:row>
      <xdr:rowOff>965200</xdr:rowOff>
    </xdr:from>
    <xdr:to>
      <xdr:col>97</xdr:col>
      <xdr:colOff>31750</xdr:colOff>
      <xdr:row>9</xdr:row>
      <xdr:rowOff>0</xdr:rowOff>
    </xdr:to>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5695950" y="5054600"/>
          <a:ext cx="462280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Indicator 14: Include a descriptive title!</a:t>
          </a:r>
        </a:p>
      </xdr:txBody>
    </xdr:sp>
    <xdr:clientData/>
  </xdr:twoCellAnchor>
  <xdr:twoCellAnchor editAs="oneCell">
    <xdr:from>
      <xdr:col>0</xdr:col>
      <xdr:colOff>2647950</xdr:colOff>
      <xdr:row>4</xdr:row>
      <xdr:rowOff>66675</xdr:rowOff>
    </xdr:from>
    <xdr:to>
      <xdr:col>1</xdr:col>
      <xdr:colOff>176896</xdr:colOff>
      <xdr:row>5</xdr:row>
      <xdr:rowOff>229513</xdr:rowOff>
    </xdr:to>
    <xdr:pic>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2647950" y="1714500"/>
          <a:ext cx="710296" cy="620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1866900</xdr:colOff>
      <xdr:row>11</xdr:row>
      <xdr:rowOff>279400</xdr:rowOff>
    </xdr:from>
    <xdr:to>
      <xdr:col>5</xdr:col>
      <xdr:colOff>228600</xdr:colOff>
      <xdr:row>28</xdr:row>
      <xdr:rowOff>151384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1828800</xdr:colOff>
      <xdr:row>69</xdr:row>
      <xdr:rowOff>38100</xdr:rowOff>
    </xdr:from>
    <xdr:to>
      <xdr:col>5</xdr:col>
      <xdr:colOff>27940</xdr:colOff>
      <xdr:row>89</xdr:row>
      <xdr:rowOff>10668</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1917700</xdr:colOff>
      <xdr:row>41</xdr:row>
      <xdr:rowOff>38100</xdr:rowOff>
    </xdr:from>
    <xdr:to>
      <xdr:col>4</xdr:col>
      <xdr:colOff>520700</xdr:colOff>
      <xdr:row>58</xdr:row>
      <xdr:rowOff>47244</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2979397</xdr:colOff>
      <xdr:row>5</xdr:row>
      <xdr:rowOff>0</xdr:rowOff>
    </xdr:from>
    <xdr:to>
      <xdr:col>1</xdr:col>
      <xdr:colOff>127343</xdr:colOff>
      <xdr:row>7</xdr:row>
      <xdr:rowOff>239038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cstate="hqprint">
          <a:extLst>
            <a:ext uri="{28A0092B-C50C-407E-A947-70E740481C1C}">
              <a14:useLocalDpi xmlns:a14="http://schemas.microsoft.com/office/drawing/2010/main" val="0"/>
            </a:ext>
          </a:extLst>
        </a:blip>
        <a:stretch>
          <a:fillRect/>
        </a:stretch>
      </xdr:blipFill>
      <xdr:spPr>
        <a:xfrm>
          <a:off x="2979397" y="1028700"/>
          <a:ext cx="1224646" cy="620038"/>
        </a:xfrm>
        <a:prstGeom prst="rect">
          <a:avLst/>
        </a:prstGeom>
      </xdr:spPr>
    </xdr:pic>
    <xdr:clientData/>
  </xdr:twoCellAnchor>
  <xdr:twoCellAnchor editAs="oneCell">
    <xdr:from>
      <xdr:col>0</xdr:col>
      <xdr:colOff>3009900</xdr:colOff>
      <xdr:row>33</xdr:row>
      <xdr:rowOff>428625</xdr:rowOff>
    </xdr:from>
    <xdr:to>
      <xdr:col>1</xdr:col>
      <xdr:colOff>157846</xdr:colOff>
      <xdr:row>36</xdr:row>
      <xdr:rowOff>191413</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hqprint">
          <a:extLst>
            <a:ext uri="{28A0092B-C50C-407E-A947-70E740481C1C}">
              <a14:useLocalDpi xmlns:a14="http://schemas.microsoft.com/office/drawing/2010/main" val="0"/>
            </a:ext>
          </a:extLst>
        </a:blip>
        <a:stretch>
          <a:fillRect/>
        </a:stretch>
      </xdr:blipFill>
      <xdr:spPr>
        <a:xfrm>
          <a:off x="3009900" y="7962900"/>
          <a:ext cx="710296" cy="6200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2538045</xdr:colOff>
      <xdr:row>7</xdr:row>
      <xdr:rowOff>139700</xdr:rowOff>
    </xdr:from>
    <xdr:to>
      <xdr:col>17</xdr:col>
      <xdr:colOff>12700</xdr:colOff>
      <xdr:row>22</xdr:row>
      <xdr:rowOff>20002</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2538045" y="2286000"/>
          <a:ext cx="7710855" cy="6547802"/>
        </a:xfrm>
        <a:prstGeom prst="rect">
          <a:avLst/>
        </a:prstGeom>
      </xdr:spPr>
    </xdr:pic>
    <xdr:clientData/>
  </xdr:twoCellAnchor>
  <xdr:twoCellAnchor>
    <xdr:from>
      <xdr:col>0</xdr:col>
      <xdr:colOff>2641600</xdr:colOff>
      <xdr:row>7</xdr:row>
      <xdr:rowOff>228600</xdr:rowOff>
    </xdr:from>
    <xdr:to>
      <xdr:col>17</xdr:col>
      <xdr:colOff>292100</xdr:colOff>
      <xdr:row>12</xdr:row>
      <xdr:rowOff>38100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2641600" y="2374900"/>
          <a:ext cx="7886700" cy="20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a:solidFill>
                <a:schemeClr val="accent1">
                  <a:lumMod val="50000"/>
                </a:schemeClr>
              </a:solidFill>
              <a:latin typeface="+mn-lt"/>
              <a:ea typeface="+mn-ea"/>
              <a:cs typeface="+mn-cs"/>
            </a:rPr>
            <a:t>Indicator</a:t>
          </a:r>
          <a:r>
            <a:rPr lang="en-US" sz="4000">
              <a:solidFill>
                <a:schemeClr val="accent1">
                  <a:lumMod val="50000"/>
                </a:schemeClr>
              </a:solidFill>
            </a:rPr>
            <a:t> 1:</a:t>
          </a:r>
          <a:r>
            <a:rPr lang="en-US" sz="4000" baseline="0">
              <a:solidFill>
                <a:schemeClr val="accent1">
                  <a:lumMod val="50000"/>
                </a:schemeClr>
              </a:solidFill>
            </a:rPr>
            <a:t>  </a:t>
          </a:r>
          <a:r>
            <a:rPr lang="en-US" sz="4000">
              <a:solidFill>
                <a:schemeClr val="accent1">
                  <a:lumMod val="50000"/>
                </a:schemeClr>
              </a:solidFill>
            </a:rPr>
            <a:t>Graduation Rate</a:t>
          </a:r>
        </a:p>
      </xdr:txBody>
    </xdr:sp>
    <xdr:clientData/>
  </xdr:twoCellAnchor>
  <xdr:twoCellAnchor>
    <xdr:from>
      <xdr:col>13</xdr:col>
      <xdr:colOff>266700</xdr:colOff>
      <xdr:row>14</xdr:row>
      <xdr:rowOff>355600</xdr:rowOff>
    </xdr:from>
    <xdr:to>
      <xdr:col>16</xdr:col>
      <xdr:colOff>139700</xdr:colOff>
      <xdr:row>17</xdr:row>
      <xdr:rowOff>254000</xdr:rowOff>
    </xdr:to>
    <xdr:sp macro="" textlink="$B$5">
      <xdr:nvSpPr>
        <xdr:cNvPr id="9" name="TextBox 8">
          <a:extLst>
            <a:ext uri="{FF2B5EF4-FFF2-40B4-BE49-F238E27FC236}">
              <a16:creationId xmlns:a16="http://schemas.microsoft.com/office/drawing/2014/main" id="{00000000-0008-0000-0300-000009000000}"/>
            </a:ext>
          </a:extLst>
        </xdr:cNvPr>
        <xdr:cNvSpPr txBox="1"/>
      </xdr:nvSpPr>
      <xdr:spPr>
        <a:xfrm>
          <a:off x="8534400" y="5613400"/>
          <a:ext cx="1206500" cy="123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18ECA30-8A8C-1A47-BE9A-7DDDF9C3C728}" type="TxLink">
            <a:rPr lang="en-US" sz="3600" b="0" i="0" u="none" strike="noStrike">
              <a:solidFill>
                <a:schemeClr val="accent1">
                  <a:lumMod val="50000"/>
                </a:schemeClr>
              </a:solidFill>
              <a:latin typeface="Calibri"/>
              <a:ea typeface="Calibri"/>
              <a:cs typeface="Calibri"/>
            </a:rPr>
            <a:pPr/>
            <a:t>56%</a:t>
          </a:fld>
          <a:endParaRPr lang="en-US" sz="3600">
            <a:solidFill>
              <a:schemeClr val="accent1">
                <a:lumMod val="50000"/>
              </a:schemeClr>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381397</xdr:colOff>
      <xdr:row>14</xdr:row>
      <xdr:rowOff>91440</xdr:rowOff>
    </xdr:from>
    <xdr:to>
      <xdr:col>6</xdr:col>
      <xdr:colOff>473614</xdr:colOff>
      <xdr:row>15</xdr:row>
      <xdr:rowOff>91440</xdr:rowOff>
    </xdr:to>
    <xdr:grpSp>
      <xdr:nvGrpSpPr>
        <xdr:cNvPr id="2" name="Group 1">
          <a:extLst>
            <a:ext uri="{FF2B5EF4-FFF2-40B4-BE49-F238E27FC236}">
              <a16:creationId xmlns:a16="http://schemas.microsoft.com/office/drawing/2014/main" id="{00000000-0008-0000-0400-000002000000}"/>
            </a:ext>
          </a:extLst>
        </xdr:cNvPr>
        <xdr:cNvGrpSpPr>
          <a:grpSpLocks noChangeAspect="1"/>
        </xdr:cNvGrpSpPr>
      </xdr:nvGrpSpPr>
      <xdr:grpSpPr>
        <a:xfrm>
          <a:off x="3867547" y="2758440"/>
          <a:ext cx="92217" cy="190500"/>
          <a:chOff x="2097463" y="1414021"/>
          <a:chExt cx="1677971" cy="3327662"/>
        </a:xfrm>
        <a:solidFill>
          <a:schemeClr val="accent1"/>
        </a:solidFill>
      </xdr:grpSpPr>
      <xdr:sp macro="" textlink="">
        <xdr:nvSpPr>
          <xdr:cNvPr id="3" name="Oval 2">
            <a:extLst>
              <a:ext uri="{FF2B5EF4-FFF2-40B4-BE49-F238E27FC236}">
                <a16:creationId xmlns:a16="http://schemas.microsoft.com/office/drawing/2014/main" id="{00000000-0008-0000-0400-000003000000}"/>
              </a:ext>
            </a:extLst>
          </xdr:cNvPr>
          <xdr:cNvSpPr/>
        </xdr:nvSpPr>
        <xdr:spPr>
          <a:xfrm>
            <a:off x="2460395" y="1414021"/>
            <a:ext cx="952107" cy="952107"/>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2097463" y="2450969"/>
            <a:ext cx="1677971" cy="2290714"/>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xdr:from>
      <xdr:col>7</xdr:col>
      <xdr:colOff>141456</xdr:colOff>
      <xdr:row>14</xdr:row>
      <xdr:rowOff>91440</xdr:rowOff>
    </xdr:from>
    <xdr:to>
      <xdr:col>7</xdr:col>
      <xdr:colOff>233673</xdr:colOff>
      <xdr:row>15</xdr:row>
      <xdr:rowOff>91440</xdr:rowOff>
    </xdr:to>
    <xdr:grpSp>
      <xdr:nvGrpSpPr>
        <xdr:cNvPr id="5" name="Group 4">
          <a:extLst>
            <a:ext uri="{FF2B5EF4-FFF2-40B4-BE49-F238E27FC236}">
              <a16:creationId xmlns:a16="http://schemas.microsoft.com/office/drawing/2014/main" id="{00000000-0008-0000-0400-000005000000}"/>
            </a:ext>
          </a:extLst>
        </xdr:cNvPr>
        <xdr:cNvGrpSpPr>
          <a:grpSpLocks noChangeAspect="1"/>
        </xdr:cNvGrpSpPr>
      </xdr:nvGrpSpPr>
      <xdr:grpSpPr>
        <a:xfrm>
          <a:off x="4208631" y="2758440"/>
          <a:ext cx="92217" cy="190500"/>
          <a:chOff x="2097463" y="1414021"/>
          <a:chExt cx="1677971" cy="3327662"/>
        </a:xfrm>
        <a:solidFill>
          <a:schemeClr val="bg1">
            <a:lumMod val="75000"/>
          </a:schemeClr>
        </a:solidFill>
      </xdr:grpSpPr>
      <xdr:sp macro="" textlink="">
        <xdr:nvSpPr>
          <xdr:cNvPr id="6" name="Oval 5">
            <a:extLst>
              <a:ext uri="{FF2B5EF4-FFF2-40B4-BE49-F238E27FC236}">
                <a16:creationId xmlns:a16="http://schemas.microsoft.com/office/drawing/2014/main" id="{00000000-0008-0000-0400-000006000000}"/>
              </a:ext>
            </a:extLst>
          </xdr:cNvPr>
          <xdr:cNvSpPr/>
        </xdr:nvSpPr>
        <xdr:spPr>
          <a:xfrm>
            <a:off x="2460395" y="1414021"/>
            <a:ext cx="952107" cy="952107"/>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 name="Rounded Rectangle 6">
            <a:extLst>
              <a:ext uri="{FF2B5EF4-FFF2-40B4-BE49-F238E27FC236}">
                <a16:creationId xmlns:a16="http://schemas.microsoft.com/office/drawing/2014/main" id="{00000000-0008-0000-0400-000007000000}"/>
              </a:ext>
            </a:extLst>
          </xdr:cNvPr>
          <xdr:cNvSpPr/>
        </xdr:nvSpPr>
        <xdr:spPr>
          <a:xfrm>
            <a:off x="2097463" y="2450969"/>
            <a:ext cx="1677971" cy="2290714"/>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2311400</xdr:colOff>
      <xdr:row>13</xdr:row>
      <xdr:rowOff>3175</xdr:rowOff>
    </xdr:from>
    <xdr:to>
      <xdr:col>5</xdr:col>
      <xdr:colOff>752475</xdr:colOff>
      <xdr:row>30</xdr:row>
      <xdr:rowOff>86995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1905000</xdr:colOff>
      <xdr:row>56</xdr:row>
      <xdr:rowOff>370205</xdr:rowOff>
    </xdr:from>
    <xdr:to>
      <xdr:col>5</xdr:col>
      <xdr:colOff>346075</xdr:colOff>
      <xdr:row>72</xdr:row>
      <xdr:rowOff>65405</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2981325</xdr:colOff>
      <xdr:row>5</xdr:row>
      <xdr:rowOff>161925</xdr:rowOff>
    </xdr:from>
    <xdr:to>
      <xdr:col>1</xdr:col>
      <xdr:colOff>129271</xdr:colOff>
      <xdr:row>8</xdr:row>
      <xdr:rowOff>210463</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Lst>
        </a:blip>
        <a:stretch>
          <a:fillRect/>
        </a:stretch>
      </xdr:blipFill>
      <xdr:spPr>
        <a:xfrm>
          <a:off x="2981325" y="1076325"/>
          <a:ext cx="710296" cy="620038"/>
        </a:xfrm>
        <a:prstGeom prst="rect">
          <a:avLst/>
        </a:prstGeom>
      </xdr:spPr>
    </xdr:pic>
    <xdr:clientData/>
  </xdr:twoCellAnchor>
  <xdr:twoCellAnchor editAs="oneCell">
    <xdr:from>
      <xdr:col>0</xdr:col>
      <xdr:colOff>2981325</xdr:colOff>
      <xdr:row>48</xdr:row>
      <xdr:rowOff>104775</xdr:rowOff>
    </xdr:from>
    <xdr:to>
      <xdr:col>1</xdr:col>
      <xdr:colOff>129271</xdr:colOff>
      <xdr:row>49</xdr:row>
      <xdr:rowOff>328573</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Lst>
        </a:blip>
        <a:stretch>
          <a:fillRect/>
        </a:stretch>
      </xdr:blipFill>
      <xdr:spPr>
        <a:xfrm>
          <a:off x="2981325" y="8044815"/>
          <a:ext cx="813166" cy="597178"/>
        </a:xfrm>
        <a:prstGeom prst="rect">
          <a:avLst/>
        </a:prstGeom>
      </xdr:spPr>
    </xdr:pic>
    <xdr:clientData/>
  </xdr:twoCellAnchor>
  <xdr:twoCellAnchor editAs="absolute">
    <xdr:from>
      <xdr:col>0</xdr:col>
      <xdr:colOff>2293620</xdr:colOff>
      <xdr:row>35</xdr:row>
      <xdr:rowOff>188595</xdr:rowOff>
    </xdr:from>
    <xdr:to>
      <xdr:col>5</xdr:col>
      <xdr:colOff>655320</xdr:colOff>
      <xdr:row>43</xdr:row>
      <xdr:rowOff>220599</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3055620</xdr:colOff>
      <xdr:row>45</xdr:row>
      <xdr:rowOff>72390</xdr:rowOff>
    </xdr:from>
    <xdr:to>
      <xdr:col>5</xdr:col>
      <xdr:colOff>640080</xdr:colOff>
      <xdr:row>59</xdr:row>
      <xdr:rowOff>156210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1859280</xdr:colOff>
      <xdr:row>13</xdr:row>
      <xdr:rowOff>175260</xdr:rowOff>
    </xdr:from>
    <xdr:to>
      <xdr:col>5</xdr:col>
      <xdr:colOff>579120</xdr:colOff>
      <xdr:row>30</xdr:row>
      <xdr:rowOff>120396</xdr:rowOff>
    </xdr:to>
    <xdr:graphicFrame macro="">
      <xdr:nvGraphicFramePr>
        <xdr:cNvPr id="11" name="Chart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0</xdr:col>
      <xdr:colOff>3038475</xdr:colOff>
      <xdr:row>6</xdr:row>
      <xdr:rowOff>28575</xdr:rowOff>
    </xdr:from>
    <xdr:to>
      <xdr:col>1</xdr:col>
      <xdr:colOff>186421</xdr:colOff>
      <xdr:row>8</xdr:row>
      <xdr:rowOff>267613</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Lst>
        </a:blip>
        <a:stretch>
          <a:fillRect/>
        </a:stretch>
      </xdr:blipFill>
      <xdr:spPr>
        <a:xfrm>
          <a:off x="3038475" y="1590675"/>
          <a:ext cx="710296" cy="620038"/>
        </a:xfrm>
        <a:prstGeom prst="rect">
          <a:avLst/>
        </a:prstGeom>
      </xdr:spPr>
    </xdr:pic>
    <xdr:clientData/>
  </xdr:twoCellAnchor>
  <xdr:twoCellAnchor editAs="oneCell">
    <xdr:from>
      <xdr:col>0</xdr:col>
      <xdr:colOff>3000375</xdr:colOff>
      <xdr:row>35</xdr:row>
      <xdr:rowOff>552450</xdr:rowOff>
    </xdr:from>
    <xdr:to>
      <xdr:col>1</xdr:col>
      <xdr:colOff>148321</xdr:colOff>
      <xdr:row>38</xdr:row>
      <xdr:rowOff>191413</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Lst>
        </a:blip>
        <a:stretch>
          <a:fillRect/>
        </a:stretch>
      </xdr:blipFill>
      <xdr:spPr>
        <a:xfrm>
          <a:off x="3000375" y="8905875"/>
          <a:ext cx="710296" cy="6200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2048043</xdr:colOff>
      <xdr:row>12</xdr:row>
      <xdr:rowOff>95362</xdr:rowOff>
    </xdr:from>
    <xdr:to>
      <xdr:col>5</xdr:col>
      <xdr:colOff>39294</xdr:colOff>
      <xdr:row>29</xdr:row>
      <xdr:rowOff>22210</xdr:rowOff>
    </xdr:to>
    <xdr:graphicFrame macro="">
      <xdr:nvGraphicFramePr>
        <xdr:cNvPr id="11" name="Chart 10">
          <a:extLst>
            <a:ext uri="{FF2B5EF4-FFF2-40B4-BE49-F238E27FC236}">
              <a16:creationId xmlns:a16="http://schemas.microsoft.com/office/drawing/2014/main" id="{00000000-0008-0000-0900-00000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2159000</xdr:colOff>
      <xdr:row>41</xdr:row>
      <xdr:rowOff>152400</xdr:rowOff>
    </xdr:from>
    <xdr:to>
      <xdr:col>5</xdr:col>
      <xdr:colOff>469900</xdr:colOff>
      <xdr:row>59</xdr:row>
      <xdr:rowOff>88900</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2679698</xdr:colOff>
      <xdr:row>66</xdr:row>
      <xdr:rowOff>184150</xdr:rowOff>
    </xdr:from>
    <xdr:to>
      <xdr:col>2</xdr:col>
      <xdr:colOff>94994</xdr:colOff>
      <xdr:row>75</xdr:row>
      <xdr:rowOff>46990</xdr:rowOff>
    </xdr:to>
    <xdr:graphicFrame macro="">
      <xdr:nvGraphicFramePr>
        <xdr:cNvPr id="16" name="Chart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85724</xdr:colOff>
      <xdr:row>66</xdr:row>
      <xdr:rowOff>184150</xdr:rowOff>
    </xdr:from>
    <xdr:to>
      <xdr:col>4</xdr:col>
      <xdr:colOff>334644</xdr:colOff>
      <xdr:row>75</xdr:row>
      <xdr:rowOff>46990</xdr:rowOff>
    </xdr:to>
    <xdr:graphicFrame macro="">
      <xdr:nvGraphicFramePr>
        <xdr:cNvPr id="17" name="Chart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330199</xdr:colOff>
      <xdr:row>66</xdr:row>
      <xdr:rowOff>184150</xdr:rowOff>
    </xdr:from>
    <xdr:to>
      <xdr:col>6</xdr:col>
      <xdr:colOff>579119</xdr:colOff>
      <xdr:row>75</xdr:row>
      <xdr:rowOff>46990</xdr:rowOff>
    </xdr:to>
    <xdr:graphicFrame macro="">
      <xdr:nvGraphicFramePr>
        <xdr:cNvPr id="18" name="Chart 17">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2990850</xdr:colOff>
      <xdr:row>4</xdr:row>
      <xdr:rowOff>9525</xdr:rowOff>
    </xdr:from>
    <xdr:to>
      <xdr:col>1</xdr:col>
      <xdr:colOff>138796</xdr:colOff>
      <xdr:row>7</xdr:row>
      <xdr:rowOff>58063</xdr:rowOff>
    </xdr:to>
    <xdr:pic>
      <xdr:nvPicPr>
        <xdr:cNvPr id="9" name="Picture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6" cstate="hqprint">
          <a:extLst>
            <a:ext uri="{28A0092B-C50C-407E-A947-70E740481C1C}">
              <a14:useLocalDpi xmlns:a14="http://schemas.microsoft.com/office/drawing/2010/main" val="0"/>
            </a:ext>
          </a:extLst>
        </a:blip>
        <a:stretch>
          <a:fillRect/>
        </a:stretch>
      </xdr:blipFill>
      <xdr:spPr>
        <a:xfrm>
          <a:off x="2990850" y="1419225"/>
          <a:ext cx="710296" cy="620038"/>
        </a:xfrm>
        <a:prstGeom prst="rect">
          <a:avLst/>
        </a:prstGeom>
      </xdr:spPr>
    </xdr:pic>
    <xdr:clientData/>
  </xdr:twoCellAnchor>
  <xdr:twoCellAnchor editAs="oneCell">
    <xdr:from>
      <xdr:col>0</xdr:col>
      <xdr:colOff>3019425</xdr:colOff>
      <xdr:row>34</xdr:row>
      <xdr:rowOff>19050</xdr:rowOff>
    </xdr:from>
    <xdr:to>
      <xdr:col>1</xdr:col>
      <xdr:colOff>167371</xdr:colOff>
      <xdr:row>36</xdr:row>
      <xdr:rowOff>258088</xdr:rowOff>
    </xdr:to>
    <xdr:pic>
      <xdr:nvPicPr>
        <xdr:cNvPr id="10" name="Pictur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hqprint">
          <a:extLst>
            <a:ext uri="{28A0092B-C50C-407E-A947-70E740481C1C}">
              <a14:useLocalDpi xmlns:a14="http://schemas.microsoft.com/office/drawing/2010/main" val="0"/>
            </a:ext>
          </a:extLst>
        </a:blip>
        <a:stretch>
          <a:fillRect/>
        </a:stretch>
      </xdr:blipFill>
      <xdr:spPr>
        <a:xfrm>
          <a:off x="3019425" y="8724900"/>
          <a:ext cx="710296" cy="6200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13</xdr:row>
      <xdr:rowOff>0</xdr:rowOff>
    </xdr:from>
    <xdr:to>
      <xdr:col>7</xdr:col>
      <xdr:colOff>92217</xdr:colOff>
      <xdr:row>14</xdr:row>
      <xdr:rowOff>0</xdr:rowOff>
    </xdr:to>
    <xdr:grpSp>
      <xdr:nvGrpSpPr>
        <xdr:cNvPr id="2" name="Group 1">
          <a:extLst>
            <a:ext uri="{FF2B5EF4-FFF2-40B4-BE49-F238E27FC236}">
              <a16:creationId xmlns:a16="http://schemas.microsoft.com/office/drawing/2014/main" id="{00000000-0008-0000-0A00-000002000000}"/>
            </a:ext>
          </a:extLst>
        </xdr:cNvPr>
        <xdr:cNvGrpSpPr>
          <a:grpSpLocks noChangeAspect="1"/>
        </xdr:cNvGrpSpPr>
      </xdr:nvGrpSpPr>
      <xdr:grpSpPr>
        <a:xfrm>
          <a:off x="4114800" y="2476500"/>
          <a:ext cx="92217" cy="190500"/>
          <a:chOff x="2097463" y="1414021"/>
          <a:chExt cx="1677971" cy="3327662"/>
        </a:xfrm>
        <a:solidFill>
          <a:schemeClr val="accent1"/>
        </a:solidFill>
      </xdr:grpSpPr>
      <xdr:sp macro="" textlink="">
        <xdr:nvSpPr>
          <xdr:cNvPr id="3" name="Oval 2">
            <a:extLst>
              <a:ext uri="{FF2B5EF4-FFF2-40B4-BE49-F238E27FC236}">
                <a16:creationId xmlns:a16="http://schemas.microsoft.com/office/drawing/2014/main" id="{00000000-0008-0000-0A00-000003000000}"/>
              </a:ext>
            </a:extLst>
          </xdr:cNvPr>
          <xdr:cNvSpPr/>
        </xdr:nvSpPr>
        <xdr:spPr>
          <a:xfrm>
            <a:off x="2460395" y="1414021"/>
            <a:ext cx="952107" cy="952107"/>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2097463" y="2450969"/>
            <a:ext cx="1677971" cy="2290714"/>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xdr:from>
      <xdr:col>7</xdr:col>
      <xdr:colOff>369659</xdr:colOff>
      <xdr:row>13</xdr:row>
      <xdr:rowOff>0</xdr:rowOff>
    </xdr:from>
    <xdr:to>
      <xdr:col>7</xdr:col>
      <xdr:colOff>461876</xdr:colOff>
      <xdr:row>14</xdr:row>
      <xdr:rowOff>0</xdr:rowOff>
    </xdr:to>
    <xdr:grpSp>
      <xdr:nvGrpSpPr>
        <xdr:cNvPr id="5" name="Group 4">
          <a:extLst>
            <a:ext uri="{FF2B5EF4-FFF2-40B4-BE49-F238E27FC236}">
              <a16:creationId xmlns:a16="http://schemas.microsoft.com/office/drawing/2014/main" id="{00000000-0008-0000-0A00-000005000000}"/>
            </a:ext>
          </a:extLst>
        </xdr:cNvPr>
        <xdr:cNvGrpSpPr>
          <a:grpSpLocks noChangeAspect="1"/>
        </xdr:cNvGrpSpPr>
      </xdr:nvGrpSpPr>
      <xdr:grpSpPr>
        <a:xfrm>
          <a:off x="4484459" y="2476500"/>
          <a:ext cx="92217" cy="190500"/>
          <a:chOff x="2097463" y="1414021"/>
          <a:chExt cx="1677971" cy="3327662"/>
        </a:xfrm>
        <a:solidFill>
          <a:schemeClr val="bg1">
            <a:lumMod val="75000"/>
          </a:schemeClr>
        </a:solidFill>
      </xdr:grpSpPr>
      <xdr:sp macro="" textlink="">
        <xdr:nvSpPr>
          <xdr:cNvPr id="6" name="Oval 5">
            <a:extLst>
              <a:ext uri="{FF2B5EF4-FFF2-40B4-BE49-F238E27FC236}">
                <a16:creationId xmlns:a16="http://schemas.microsoft.com/office/drawing/2014/main" id="{00000000-0008-0000-0A00-000006000000}"/>
              </a:ext>
            </a:extLst>
          </xdr:cNvPr>
          <xdr:cNvSpPr/>
        </xdr:nvSpPr>
        <xdr:spPr>
          <a:xfrm>
            <a:off x="2460395" y="1414021"/>
            <a:ext cx="952107" cy="952107"/>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 name="Rounded Rectangle 6">
            <a:extLst>
              <a:ext uri="{FF2B5EF4-FFF2-40B4-BE49-F238E27FC236}">
                <a16:creationId xmlns:a16="http://schemas.microsoft.com/office/drawing/2014/main" id="{00000000-0008-0000-0A00-000007000000}"/>
              </a:ext>
            </a:extLst>
          </xdr:cNvPr>
          <xdr:cNvSpPr/>
        </xdr:nvSpPr>
        <xdr:spPr>
          <a:xfrm>
            <a:off x="2097463" y="2450969"/>
            <a:ext cx="1677971" cy="2290714"/>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1790700</xdr:colOff>
      <xdr:row>70</xdr:row>
      <xdr:rowOff>34290</xdr:rowOff>
    </xdr:from>
    <xdr:to>
      <xdr:col>5</xdr:col>
      <xdr:colOff>1270</xdr:colOff>
      <xdr:row>90</xdr:row>
      <xdr:rowOff>1143</xdr:rowOff>
    </xdr:to>
    <xdr:graphicFrame macro="">
      <xdr:nvGraphicFramePr>
        <xdr:cNvPr id="2"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2407920</xdr:colOff>
      <xdr:row>14</xdr:row>
      <xdr:rowOff>83820</xdr:rowOff>
    </xdr:from>
    <xdr:to>
      <xdr:col>5</xdr:col>
      <xdr:colOff>399171</xdr:colOff>
      <xdr:row>31</xdr:row>
      <xdr:rowOff>10668</xdr:rowOff>
    </xdr:to>
    <xdr:graphicFrame macro="">
      <xdr:nvGraphicFramePr>
        <xdr:cNvPr id="3" name="Chart 2">
          <a:extLst>
            <a:ext uri="{FF2B5EF4-FFF2-40B4-BE49-F238E27FC236}">
              <a16:creationId xmlns:a16="http://schemas.microsoft.com/office/drawing/2014/main" id="{00000000-0008-0000-0000-00000C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2933700</xdr:colOff>
      <xdr:row>38</xdr:row>
      <xdr:rowOff>375285</xdr:rowOff>
    </xdr:from>
    <xdr:to>
      <xdr:col>1</xdr:col>
      <xdr:colOff>81646</xdr:colOff>
      <xdr:row>41</xdr:row>
      <xdr:rowOff>138073</xdr:rowOff>
    </xdr:to>
    <xdr:pic>
      <xdr:nvPicPr>
        <xdr:cNvPr id="4" name="Picture 3">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33700" y="8795385"/>
          <a:ext cx="813166" cy="585748"/>
        </a:xfrm>
        <a:prstGeom prst="rect">
          <a:avLst/>
        </a:prstGeom>
      </xdr:spPr>
    </xdr:pic>
    <xdr:clientData/>
  </xdr:twoCellAnchor>
  <xdr:twoCellAnchor editAs="absolute">
    <xdr:from>
      <xdr:col>0</xdr:col>
      <xdr:colOff>2994660</xdr:colOff>
      <xdr:row>46</xdr:row>
      <xdr:rowOff>9525</xdr:rowOff>
    </xdr:from>
    <xdr:to>
      <xdr:col>6</xdr:col>
      <xdr:colOff>411480</xdr:colOff>
      <xdr:row>62</xdr:row>
      <xdr:rowOff>95250</xdr:rowOff>
    </xdr:to>
    <xdr:graphicFrame macro="">
      <xdr:nvGraphicFramePr>
        <xdr:cNvPr id="5" name="Chart 4">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2404107</xdr:colOff>
      <xdr:row>108</xdr:row>
      <xdr:rowOff>18464</xdr:rowOff>
    </xdr:from>
    <xdr:to>
      <xdr:col>6</xdr:col>
      <xdr:colOff>702333</xdr:colOff>
      <xdr:row>127</xdr:row>
      <xdr:rowOff>26084</xdr:rowOff>
    </xdr:to>
    <xdr:graphicFrame macro="">
      <xdr:nvGraphicFramePr>
        <xdr:cNvPr id="6" name="Chart 5">
          <a:extLst>
            <a:ext uri="{FF2B5EF4-FFF2-40B4-BE49-F238E27FC236}">
              <a16:creationId xmlns:a16="http://schemas.microsoft.com/office/drawing/2014/main" id="{00000000-0008-0000-00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2952750</xdr:colOff>
      <xdr:row>98</xdr:row>
      <xdr:rowOff>57150</xdr:rowOff>
    </xdr:from>
    <xdr:to>
      <xdr:col>1</xdr:col>
      <xdr:colOff>100696</xdr:colOff>
      <xdr:row>99</xdr:row>
      <xdr:rowOff>467638</xdr:rowOff>
    </xdr:to>
    <xdr:pic>
      <xdr:nvPicPr>
        <xdr:cNvPr id="7" name="Picture 6">
          <a:extLst>
            <a:ext uri="{FF2B5EF4-FFF2-40B4-BE49-F238E27FC236}">
              <a16:creationId xmlns:a16="http://schemas.microsoft.com/office/drawing/2014/main" id="{38664674-8C49-473A-8852-F625089C90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52750" y="21446490"/>
          <a:ext cx="813166" cy="593368"/>
        </a:xfrm>
        <a:prstGeom prst="rect">
          <a:avLst/>
        </a:prstGeom>
      </xdr:spPr>
    </xdr:pic>
    <xdr:clientData/>
  </xdr:twoCellAnchor>
  <xdr:twoCellAnchor editAs="oneCell">
    <xdr:from>
      <xdr:col>0</xdr:col>
      <xdr:colOff>2935605</xdr:colOff>
      <xdr:row>5</xdr:row>
      <xdr:rowOff>72390</xdr:rowOff>
    </xdr:from>
    <xdr:to>
      <xdr:col>1</xdr:col>
      <xdr:colOff>83551</xdr:colOff>
      <xdr:row>8</xdr:row>
      <xdr:rowOff>101878</xdr:rowOff>
    </xdr:to>
    <xdr:pic>
      <xdr:nvPicPr>
        <xdr:cNvPr id="8" name="Picture 7">
          <a:extLst>
            <a:ext uri="{FF2B5EF4-FFF2-40B4-BE49-F238E27FC236}">
              <a16:creationId xmlns:a16="http://schemas.microsoft.com/office/drawing/2014/main" id="{D2AA2E4E-5F80-49E0-B496-4180DCB992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35605" y="1017270"/>
          <a:ext cx="813166" cy="578128"/>
        </a:xfrm>
        <a:prstGeom prst="rect">
          <a:avLst/>
        </a:prstGeom>
      </xdr:spPr>
    </xdr:pic>
    <xdr:clientData/>
  </xdr:twoCellAnchor>
</xdr:wsDr>
</file>

<file path=xl/tables/table1.xml><?xml version="1.0" encoding="utf-8"?>
<table xmlns="http://schemas.openxmlformats.org/spreadsheetml/2006/main" id="1" name="Table1" displayName="Table1" ref="A50:I53" headerRowCount="0" totalsRowShown="0">
  <tableColumns count="9">
    <tableColumn id="1" name="Indicator"/>
    <tableColumn id="2" name="2010" headerRowDxfId="30" dataDxfId="29"/>
    <tableColumn id="3" name="2011" headerRowDxfId="28" dataDxfId="27"/>
    <tableColumn id="4" name="2012" headerRowDxfId="26" dataDxfId="25"/>
    <tableColumn id="5" name="2013" headerRowDxfId="24" dataDxfId="23"/>
    <tableColumn id="6" name="2014" headerRowDxfId="22" dataDxfId="21"/>
    <tableColumn id="7" name="2015" headerRowDxfId="20" dataDxfId="19"/>
    <tableColumn id="8" name="2016" headerRowDxfId="18" dataDxfId="17"/>
    <tableColumn id="9" name="Trend" headerRowDxfId="16"/>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deadata.org/" TargetMode="External"/><Relationship Id="rId1" Type="http://schemas.openxmlformats.org/officeDocument/2006/relationships/hyperlink" Target="mailto:IDEAdata@westat.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C99FF"/>
  </sheetPr>
  <dimension ref="G3"/>
  <sheetViews>
    <sheetView showGridLines="0" tabSelected="1" workbookViewId="0">
      <selection activeCell="J4" sqref="J4"/>
    </sheetView>
  </sheetViews>
  <sheetFormatPr defaultColWidth="11.44140625" defaultRowHeight="14.4" x14ac:dyDescent="0.3"/>
  <sheetData>
    <row r="3" spans="7:7" ht="31.2" x14ac:dyDescent="0.6">
      <c r="G3" s="49"/>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J73"/>
  <sheetViews>
    <sheetView showGridLines="0" workbookViewId="0"/>
  </sheetViews>
  <sheetFormatPr defaultColWidth="8.6640625" defaultRowHeight="14.4" x14ac:dyDescent="0.3"/>
  <cols>
    <col min="1" max="1" width="53.44140625" customWidth="1"/>
    <col min="2" max="6" width="12.109375" customWidth="1"/>
    <col min="7" max="7" width="12.6640625" customWidth="1"/>
    <col min="8" max="8" width="12.44140625" customWidth="1"/>
    <col min="9" max="11" width="12.109375" customWidth="1"/>
  </cols>
  <sheetData>
    <row r="1" spans="1:9" ht="4.95" customHeight="1" x14ac:dyDescent="0.3">
      <c r="A1" s="31"/>
      <c r="B1" s="31"/>
      <c r="C1" s="31"/>
      <c r="D1" s="31"/>
      <c r="E1" s="31"/>
      <c r="F1" s="31"/>
      <c r="G1" s="31"/>
      <c r="H1" s="31"/>
    </row>
    <row r="2" spans="1:9" ht="54" customHeight="1" x14ac:dyDescent="0.35">
      <c r="A2" s="81" t="s">
        <v>83</v>
      </c>
      <c r="B2" s="106" t="s">
        <v>84</v>
      </c>
      <c r="C2" s="106"/>
      <c r="D2" s="106"/>
      <c r="E2" s="106"/>
      <c r="F2" s="106"/>
      <c r="G2" s="106"/>
      <c r="H2" s="106"/>
    </row>
    <row r="3" spans="1:9" ht="18" x14ac:dyDescent="0.35">
      <c r="A3" s="26"/>
      <c r="B3" s="28"/>
      <c r="C3" s="28"/>
      <c r="D3" s="28"/>
      <c r="E3" s="28"/>
      <c r="F3" s="28"/>
      <c r="G3" s="28"/>
      <c r="H3" s="28"/>
    </row>
    <row r="4" spans="1:9" ht="31.5" customHeight="1" x14ac:dyDescent="0.35">
      <c r="A4" s="52" t="s">
        <v>85</v>
      </c>
      <c r="B4" s="131"/>
      <c r="C4" s="28"/>
      <c r="D4" s="28"/>
      <c r="E4" s="28"/>
      <c r="F4" s="28"/>
      <c r="G4" s="28"/>
      <c r="H4" s="28"/>
    </row>
    <row r="5" spans="1:9" x14ac:dyDescent="0.3">
      <c r="A5" s="6"/>
      <c r="B5" s="131"/>
    </row>
    <row r="6" spans="1:9" x14ac:dyDescent="0.3">
      <c r="A6" s="3"/>
    </row>
    <row r="7" spans="1:9" x14ac:dyDescent="0.3">
      <c r="A7" s="7" t="s">
        <v>25</v>
      </c>
      <c r="B7" s="65">
        <v>2010</v>
      </c>
      <c r="C7" s="65">
        <v>2011</v>
      </c>
      <c r="D7" s="65">
        <v>2012</v>
      </c>
      <c r="E7" s="65">
        <v>2013</v>
      </c>
      <c r="F7" s="65">
        <v>2014</v>
      </c>
      <c r="G7" s="65">
        <v>2015</v>
      </c>
      <c r="H7" s="65">
        <v>2016</v>
      </c>
    </row>
    <row r="8" spans="1:9" ht="40.200000000000003" customHeight="1" x14ac:dyDescent="0.3">
      <c r="A8" s="33" t="s">
        <v>86</v>
      </c>
      <c r="B8" s="62">
        <v>21394</v>
      </c>
      <c r="C8" s="62">
        <v>20606</v>
      </c>
      <c r="D8" s="62">
        <v>15137</v>
      </c>
      <c r="E8" s="62">
        <v>15369</v>
      </c>
      <c r="F8" s="62">
        <v>24360</v>
      </c>
      <c r="G8" s="62">
        <v>15162</v>
      </c>
      <c r="H8" s="62">
        <v>13643</v>
      </c>
    </row>
    <row r="9" spans="1:9" ht="42.75" customHeight="1" x14ac:dyDescent="0.3">
      <c r="A9" s="33" t="s">
        <v>87</v>
      </c>
      <c r="B9" s="62">
        <v>24901</v>
      </c>
      <c r="C9" s="62">
        <v>23427</v>
      </c>
      <c r="D9" s="62">
        <v>18813</v>
      </c>
      <c r="E9" s="62">
        <v>19800</v>
      </c>
      <c r="F9" s="62">
        <v>28822</v>
      </c>
      <c r="G9" s="62">
        <v>18310</v>
      </c>
      <c r="H9" s="62">
        <v>18621</v>
      </c>
    </row>
    <row r="10" spans="1:9" ht="36" customHeight="1" x14ac:dyDescent="0.3">
      <c r="A10" s="33" t="s">
        <v>88</v>
      </c>
      <c r="B10" s="63">
        <f t="shared" ref="B10:H10" si="0">IF(OR(B8="",B9=""),"[Calculated]",B8/B9)</f>
        <v>0.85916228263925143</v>
      </c>
      <c r="C10" s="63">
        <f t="shared" si="0"/>
        <v>0.87958338669057068</v>
      </c>
      <c r="D10" s="63">
        <f t="shared" si="0"/>
        <v>0.80460319991495244</v>
      </c>
      <c r="E10" s="63">
        <f t="shared" si="0"/>
        <v>0.77621212121212124</v>
      </c>
      <c r="F10" s="63">
        <f t="shared" si="0"/>
        <v>0.84518770383734643</v>
      </c>
      <c r="G10" s="63">
        <f t="shared" si="0"/>
        <v>0.82807209175314034</v>
      </c>
      <c r="H10" s="63">
        <f t="shared" si="0"/>
        <v>0.73266741850598782</v>
      </c>
    </row>
    <row r="11" spans="1:9" ht="36" customHeight="1" x14ac:dyDescent="0.3">
      <c r="A11" s="34" t="s">
        <v>29</v>
      </c>
      <c r="B11" s="64">
        <v>0.5</v>
      </c>
      <c r="C11" s="64">
        <v>0.52</v>
      </c>
      <c r="D11" s="64">
        <v>0.55000000000000004</v>
      </c>
      <c r="E11" s="64">
        <v>0.59</v>
      </c>
      <c r="F11" s="64">
        <v>0.64</v>
      </c>
      <c r="G11" s="64">
        <v>0.7</v>
      </c>
      <c r="H11" s="64">
        <v>0.77</v>
      </c>
    </row>
    <row r="14" spans="1:9" ht="14.4" customHeight="1" x14ac:dyDescent="0.3">
      <c r="G14" s="132" t="s">
        <v>72</v>
      </c>
      <c r="H14" s="133"/>
      <c r="I14" s="134"/>
    </row>
    <row r="15" spans="1:9" x14ac:dyDescent="0.3">
      <c r="G15" s="135"/>
      <c r="H15" s="136"/>
      <c r="I15" s="137"/>
    </row>
    <row r="16" spans="1:9" x14ac:dyDescent="0.3">
      <c r="G16" s="138"/>
      <c r="H16" s="139"/>
      <c r="I16" s="140"/>
    </row>
    <row r="23" spans="1:8" ht="18" x14ac:dyDescent="0.3">
      <c r="G23" s="108" t="s">
        <v>89</v>
      </c>
      <c r="H23" s="109"/>
    </row>
    <row r="32" spans="1:8" ht="4.95" customHeight="1" x14ac:dyDescent="0.3">
      <c r="A32" s="31"/>
      <c r="B32" s="31"/>
      <c r="C32" s="31"/>
      <c r="D32" s="31"/>
      <c r="E32" s="31"/>
      <c r="F32" s="31"/>
      <c r="G32" s="31"/>
      <c r="H32" s="31"/>
    </row>
    <row r="33" spans="1:9" ht="55.95" customHeight="1" x14ac:dyDescent="0.35">
      <c r="A33" s="81" t="s">
        <v>83</v>
      </c>
      <c r="B33" s="106" t="s">
        <v>23</v>
      </c>
      <c r="C33" s="106"/>
      <c r="D33" s="106"/>
      <c r="E33" s="106"/>
      <c r="F33" s="106"/>
      <c r="G33" s="106"/>
      <c r="H33" s="106"/>
    </row>
    <row r="34" spans="1:9" ht="18" x14ac:dyDescent="0.3">
      <c r="A34" s="52" t="s">
        <v>90</v>
      </c>
      <c r="B34" s="54"/>
      <c r="C34" s="51"/>
      <c r="D34" s="51"/>
      <c r="E34" s="51"/>
      <c r="F34" s="51"/>
      <c r="G34" s="51"/>
      <c r="H34" s="51"/>
    </row>
    <row r="36" spans="1:9" x14ac:dyDescent="0.3">
      <c r="A36" s="7" t="s">
        <v>32</v>
      </c>
      <c r="B36" s="66" t="s">
        <v>75</v>
      </c>
      <c r="C36" s="66" t="s">
        <v>76</v>
      </c>
      <c r="D36" s="66" t="s">
        <v>77</v>
      </c>
      <c r="E36" s="66"/>
    </row>
    <row r="37" spans="1:9" ht="36" customHeight="1" x14ac:dyDescent="0.3">
      <c r="A37" s="29" t="s">
        <v>91</v>
      </c>
      <c r="B37" s="62">
        <v>10000</v>
      </c>
      <c r="C37" s="62">
        <v>6664</v>
      </c>
      <c r="D37" s="62">
        <v>9063</v>
      </c>
      <c r="E37" s="62"/>
    </row>
    <row r="38" spans="1:9" ht="36" customHeight="1" x14ac:dyDescent="0.3">
      <c r="A38" s="29" t="s">
        <v>92</v>
      </c>
      <c r="B38" s="62">
        <v>24635</v>
      </c>
      <c r="C38" s="62">
        <v>18065</v>
      </c>
      <c r="D38" s="62">
        <v>10993</v>
      </c>
      <c r="E38" s="62"/>
    </row>
    <row r="39" spans="1:9" ht="36" customHeight="1" x14ac:dyDescent="0.3">
      <c r="A39" s="29" t="s">
        <v>93</v>
      </c>
      <c r="B39" s="63">
        <f t="shared" ref="B39:E39" si="1">IF(OR(B37="",B38=""),"[Calculated]",B37/B38)</f>
        <v>0.40592652729855894</v>
      </c>
      <c r="C39" s="63">
        <f t="shared" si="1"/>
        <v>0.36889011901466923</v>
      </c>
      <c r="D39" s="63">
        <f t="shared" si="1"/>
        <v>0.82443373055580826</v>
      </c>
      <c r="E39" s="63" t="str">
        <f t="shared" si="1"/>
        <v>[Calculated]</v>
      </c>
    </row>
    <row r="40" spans="1:9" ht="36" customHeight="1" x14ac:dyDescent="0.3">
      <c r="A40" s="5" t="s">
        <v>29</v>
      </c>
      <c r="B40" s="64">
        <v>0.1</v>
      </c>
      <c r="C40" s="64">
        <v>0.2</v>
      </c>
      <c r="D40" s="64">
        <v>0.3</v>
      </c>
      <c r="E40" s="64"/>
    </row>
    <row r="43" spans="1:9" ht="14.4" customHeight="1" x14ac:dyDescent="0.3">
      <c r="G43" s="132" t="s">
        <v>72</v>
      </c>
      <c r="H43" s="133"/>
      <c r="I43" s="134"/>
    </row>
    <row r="44" spans="1:9" x14ac:dyDescent="0.3">
      <c r="G44" s="135"/>
      <c r="H44" s="136"/>
      <c r="I44" s="137"/>
    </row>
    <row r="45" spans="1:9" x14ac:dyDescent="0.3">
      <c r="G45" s="138"/>
      <c r="H45" s="139"/>
      <c r="I45" s="140"/>
    </row>
    <row r="51" spans="1:8" ht="21" customHeight="1" x14ac:dyDescent="0.3">
      <c r="G51" s="126" t="s">
        <v>94</v>
      </c>
      <c r="H51" s="127"/>
    </row>
    <row r="52" spans="1:8" ht="14.4" customHeight="1" x14ac:dyDescent="0.3">
      <c r="G52" s="128"/>
      <c r="H52" s="129"/>
    </row>
    <row r="61" spans="1:8" ht="4.95" customHeight="1" x14ac:dyDescent="0.3">
      <c r="A61" s="31"/>
      <c r="B61" s="31"/>
      <c r="C61" s="31"/>
      <c r="D61" s="31"/>
      <c r="E61" s="31"/>
      <c r="F61" s="31"/>
      <c r="G61" s="31"/>
      <c r="H61" s="31"/>
    </row>
    <row r="62" spans="1:8" ht="55.95" customHeight="1" x14ac:dyDescent="0.35">
      <c r="A62" s="81" t="s">
        <v>83</v>
      </c>
      <c r="B62" s="106" t="s">
        <v>64</v>
      </c>
      <c r="C62" s="106"/>
      <c r="D62" s="106"/>
      <c r="E62" s="106"/>
      <c r="F62" s="106"/>
      <c r="G62" s="106"/>
      <c r="H62" s="106"/>
    </row>
    <row r="63" spans="1:8" ht="14.4" customHeight="1" x14ac:dyDescent="0.3">
      <c r="B63" s="106"/>
      <c r="C63" s="106"/>
      <c r="D63" s="106"/>
      <c r="E63" s="106"/>
      <c r="F63" s="106"/>
      <c r="G63" s="106"/>
      <c r="H63" s="106"/>
    </row>
    <row r="64" spans="1:8" ht="54" x14ac:dyDescent="0.35">
      <c r="A64" s="47" t="s">
        <v>95</v>
      </c>
      <c r="B64" s="106"/>
      <c r="C64" s="106"/>
      <c r="D64" s="106"/>
      <c r="E64" s="106"/>
      <c r="F64" s="106"/>
      <c r="G64" s="106"/>
      <c r="H64" s="106"/>
    </row>
    <row r="65" spans="1:10" ht="18" x14ac:dyDescent="0.35">
      <c r="A65" s="32"/>
      <c r="B65" s="87"/>
      <c r="C65" s="87"/>
      <c r="D65" s="87"/>
      <c r="E65" s="87"/>
      <c r="F65" s="87"/>
      <c r="G65" s="87"/>
      <c r="H65" s="87"/>
    </row>
    <row r="66" spans="1:10" ht="18" x14ac:dyDescent="0.35">
      <c r="A66" s="32"/>
      <c r="B66" s="141" t="s">
        <v>96</v>
      </c>
      <c r="C66" s="141"/>
      <c r="D66" s="141"/>
      <c r="E66" s="141"/>
      <c r="F66" s="87"/>
      <c r="G66" s="87"/>
      <c r="H66" s="87"/>
    </row>
    <row r="67" spans="1:10" ht="18" x14ac:dyDescent="0.3">
      <c r="B67" s="130"/>
      <c r="C67" s="130"/>
      <c r="D67" s="130"/>
      <c r="E67" s="130"/>
      <c r="F67" s="130"/>
      <c r="G67" s="130"/>
      <c r="H67" s="130"/>
    </row>
    <row r="68" spans="1:10" ht="14.4" customHeight="1" x14ac:dyDescent="0.3">
      <c r="H68" s="132" t="s">
        <v>97</v>
      </c>
      <c r="I68" s="133"/>
      <c r="J68" s="134"/>
    </row>
    <row r="69" spans="1:10" x14ac:dyDescent="0.3">
      <c r="H69" s="135"/>
      <c r="I69" s="136"/>
      <c r="J69" s="137"/>
    </row>
    <row r="70" spans="1:10" x14ac:dyDescent="0.3">
      <c r="H70" s="138"/>
      <c r="I70" s="139"/>
      <c r="J70" s="140"/>
    </row>
    <row r="73" spans="1:10" ht="18" x14ac:dyDescent="0.3">
      <c r="H73" s="108" t="s">
        <v>98</v>
      </c>
      <c r="I73" s="109"/>
    </row>
  </sheetData>
  <sheetProtection algorithmName="SHA-512" hashValue="obE6LjwcVi/ZI0xBlqaZ5CW8blKqi1P4siNo51BACi5R28teb7mACn72+FtQDF4Sw1BTreT52G6kuMa0sJs90w==" saltValue="ThNDlecFdR/nByvqZ6SMiw==" spinCount="100000" sheet="1" scenarios="1"/>
  <mergeCells count="12">
    <mergeCell ref="H73:I73"/>
    <mergeCell ref="H68:J70"/>
    <mergeCell ref="B2:H2"/>
    <mergeCell ref="B33:H33"/>
    <mergeCell ref="B67:H67"/>
    <mergeCell ref="B62:H64"/>
    <mergeCell ref="B66:E66"/>
    <mergeCell ref="B4:B5"/>
    <mergeCell ref="G14:I16"/>
    <mergeCell ref="G43:I45"/>
    <mergeCell ref="G23:H23"/>
    <mergeCell ref="G51:H5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21"/>
  <sheetViews>
    <sheetView workbookViewId="0">
      <selection activeCell="E9" sqref="E9"/>
    </sheetView>
  </sheetViews>
  <sheetFormatPr defaultColWidth="8.6640625" defaultRowHeight="14.4" x14ac:dyDescent="0.3"/>
  <cols>
    <col min="2" max="2" width="9.44140625" bestFit="1" customWidth="1"/>
  </cols>
  <sheetData>
    <row r="1" spans="1:11" x14ac:dyDescent="0.3">
      <c r="A1" t="s">
        <v>66</v>
      </c>
      <c r="B1">
        <f>IF('Indicator 3C'!B7="",NA(),'Indicator 3C'!B7)</f>
        <v>2010</v>
      </c>
      <c r="C1">
        <f>IF('Indicator 3C'!C7="",NA(),'Indicator 3C'!C7)</f>
        <v>2011</v>
      </c>
      <c r="D1">
        <f>IF('Indicator 3C'!D7="",NA(),'Indicator 3C'!D7)</f>
        <v>2012</v>
      </c>
      <c r="E1">
        <f>IF('Indicator 3C'!E7="",NA(),'Indicator 3C'!E7)</f>
        <v>2013</v>
      </c>
      <c r="F1">
        <f>IF('Indicator 3C'!F7="",NA(),'Indicator 3C'!F7)</f>
        <v>2014</v>
      </c>
      <c r="G1">
        <f>IF('Indicator 3C'!G7="",NA(),'Indicator 3C'!G7)</f>
        <v>2015</v>
      </c>
      <c r="H1">
        <f>IF('Indicator 3C'!H7="",NA(),'Indicator 3C'!H7)</f>
        <v>2016</v>
      </c>
    </row>
    <row r="2" spans="1:11" x14ac:dyDescent="0.3">
      <c r="A2" t="s">
        <v>99</v>
      </c>
      <c r="B2" s="4">
        <f>IF('Indicator 3C'!B10="[Calculated]",NA(),'Indicator 3C'!B10)</f>
        <v>0.85916228263925143</v>
      </c>
      <c r="C2" s="4">
        <f>IF('Indicator 3C'!C10="[Calculated]",NA(),'Indicator 3C'!C10)</f>
        <v>0.87958338669057068</v>
      </c>
      <c r="D2" s="4">
        <f>IF('Indicator 3C'!D10="[Calculated]",NA(),'Indicator 3C'!D10)</f>
        <v>0.80460319991495244</v>
      </c>
      <c r="E2" s="4">
        <f>IF('Indicator 3C'!E10="[Calculated]",NA(),'Indicator 3C'!E10)</f>
        <v>0.77621212121212124</v>
      </c>
      <c r="F2" s="4">
        <f>IF('Indicator 3C'!F10="[Calculated]",NA(),'Indicator 3C'!F10)</f>
        <v>0.84518770383734643</v>
      </c>
      <c r="G2" s="4">
        <f>IF('Indicator 3C'!G10="[Calculated]",NA(),'Indicator 3C'!G10)</f>
        <v>0.82807209175314034</v>
      </c>
      <c r="H2" s="4">
        <f>IF('Indicator 3C'!H10="[Calculated]",NA(),'Indicator 3C'!H10)</f>
        <v>0.73266741850598782</v>
      </c>
    </row>
    <row r="3" spans="1:11" x14ac:dyDescent="0.3">
      <c r="A3" t="s">
        <v>51</v>
      </c>
      <c r="B3" s="4">
        <f>IF('Indicator 3C'!B11="",NA(),'Indicator 3C'!B11)</f>
        <v>0.5</v>
      </c>
      <c r="C3" s="4">
        <f>IF('Indicator 3C'!C11="",NA(),'Indicator 3C'!C11)</f>
        <v>0.52</v>
      </c>
      <c r="D3" s="4">
        <f>IF('Indicator 3C'!D11="",NA(),'Indicator 3C'!D11)</f>
        <v>0.55000000000000004</v>
      </c>
      <c r="E3" s="4">
        <f>IF('Indicator 3C'!E11="",NA(),'Indicator 3C'!E11)</f>
        <v>0.59</v>
      </c>
      <c r="F3" s="4">
        <f>IF('Indicator 3C'!F11="",NA(),'Indicator 3C'!F11)</f>
        <v>0.64</v>
      </c>
      <c r="G3" s="4">
        <f>IF('Indicator 3C'!G11="",NA(),'Indicator 3C'!G11)</f>
        <v>0.7</v>
      </c>
      <c r="H3" s="4">
        <f>IF('Indicator 3C'!H11="",NA(),'Indicator 3C'!H11)</f>
        <v>0.77</v>
      </c>
    </row>
    <row r="4" spans="1:11" x14ac:dyDescent="0.3">
      <c r="A4" t="s">
        <v>52</v>
      </c>
      <c r="B4">
        <v>1</v>
      </c>
      <c r="C4">
        <v>2</v>
      </c>
      <c r="D4">
        <v>3</v>
      </c>
      <c r="E4">
        <v>4</v>
      </c>
      <c r="F4">
        <v>5</v>
      </c>
      <c r="G4">
        <v>6</v>
      </c>
      <c r="H4">
        <v>7</v>
      </c>
    </row>
    <row r="6" spans="1:11" x14ac:dyDescent="0.3">
      <c r="B6" t="str">
        <f>IF('Indicator 3C'!B36="",NA(),'Indicator 3C'!B36)</f>
        <v>Math</v>
      </c>
      <c r="C6" t="str">
        <f>IF('Indicator 3C'!C36="",NA(),'Indicator 3C'!C36)</f>
        <v>Reading</v>
      </c>
      <c r="D6" t="str">
        <f>IF('Indicator 3C'!D36="",NA(),'Indicator 3C'!D36)</f>
        <v>Science</v>
      </c>
      <c r="E6" t="e">
        <f>IF('Indicator 3C'!E36="",NA(),'Indicator 3C'!E36)</f>
        <v>#N/A</v>
      </c>
    </row>
    <row r="7" spans="1:11" x14ac:dyDescent="0.3">
      <c r="A7" t="s">
        <v>99</v>
      </c>
      <c r="B7" s="4">
        <f>IF('Indicator 3C'!B39="[Calculated]",NA(),'Indicator 3C'!B39)</f>
        <v>0.40592652729855894</v>
      </c>
      <c r="C7" s="4">
        <f>IF('Indicator 3C'!C39="[Calculated]",NA(),'Indicator 3C'!C39)</f>
        <v>0.36889011901466923</v>
      </c>
      <c r="D7" s="4">
        <f>IF('Indicator 3C'!D39="[Calculated]",NA(),'Indicator 3C'!D39)</f>
        <v>0.82443373055580826</v>
      </c>
      <c r="E7" s="4" t="e">
        <f>IF('Indicator 3C'!E39="[Calculated]",NA(),'Indicator 3C'!E39)</f>
        <v>#N/A</v>
      </c>
      <c r="F7" s="4"/>
      <c r="G7" s="4"/>
      <c r="H7" s="4"/>
      <c r="I7" s="4"/>
      <c r="J7" s="4"/>
      <c r="K7" s="4"/>
    </row>
    <row r="8" spans="1:11" x14ac:dyDescent="0.3">
      <c r="A8" t="s">
        <v>51</v>
      </c>
      <c r="B8" s="4">
        <f>IF('Indicator 3C'!B40="",NA(),'Indicator 3C'!B40)</f>
        <v>0.1</v>
      </c>
      <c r="C8" s="4">
        <f>IF('Indicator 3C'!C40="",NA(),'Indicator 3C'!C40)</f>
        <v>0.2</v>
      </c>
      <c r="D8" s="4">
        <f>IF('Indicator 3C'!D40="",NA(),'Indicator 3C'!D40)</f>
        <v>0.3</v>
      </c>
      <c r="E8" s="4" t="e">
        <f>IF('Indicator 3C'!E40="",NA(),'Indicator 3C'!E40)</f>
        <v>#N/A</v>
      </c>
      <c r="F8" s="4"/>
      <c r="G8" s="4"/>
      <c r="H8" s="4"/>
      <c r="I8" s="4"/>
      <c r="J8" s="4"/>
      <c r="K8" s="4"/>
    </row>
    <row r="9" spans="1:11" x14ac:dyDescent="0.3">
      <c r="A9" t="s">
        <v>52</v>
      </c>
      <c r="B9">
        <v>1</v>
      </c>
      <c r="C9">
        <v>2</v>
      </c>
      <c r="D9">
        <v>3</v>
      </c>
      <c r="E9">
        <v>4</v>
      </c>
    </row>
    <row r="12" spans="1:11" x14ac:dyDescent="0.3">
      <c r="B12">
        <f>LOOKUP(2,1/($B1:$H1&lt;&gt;""),$B1:$H1)</f>
        <v>2016</v>
      </c>
    </row>
    <row r="13" spans="1:11" x14ac:dyDescent="0.3">
      <c r="A13" s="4" t="s">
        <v>100</v>
      </c>
      <c r="B13" s="12">
        <f>(LOOKUP(2,1/($B2:$H2&lt;&gt;""),$B2:$H2))*100</f>
        <v>73.266741850598777</v>
      </c>
      <c r="D13" s="1" t="s">
        <v>54</v>
      </c>
      <c r="E13" s="1" t="s">
        <v>55</v>
      </c>
      <c r="F13" s="1" t="s">
        <v>56</v>
      </c>
    </row>
    <row r="14" spans="1:11" x14ac:dyDescent="0.3">
      <c r="D14">
        <v>1</v>
      </c>
      <c r="E14">
        <v>2</v>
      </c>
      <c r="F14" t="e">
        <f>IF(COUNT(E14:$E$113)&lt;=$B$13,E14,NA())</f>
        <v>#N/A</v>
      </c>
    </row>
    <row r="15" spans="1:11" x14ac:dyDescent="0.3">
      <c r="D15">
        <v>2</v>
      </c>
      <c r="E15">
        <v>2</v>
      </c>
      <c r="F15" t="e">
        <f>IF(COUNT(E15:$E$113)&lt;=$B$13,E15,NA())</f>
        <v>#N/A</v>
      </c>
    </row>
    <row r="16" spans="1:11" x14ac:dyDescent="0.3">
      <c r="D16">
        <v>3</v>
      </c>
      <c r="E16">
        <v>2</v>
      </c>
      <c r="F16" t="e">
        <f>IF(COUNT(E16:$E$113)&lt;=$B$13,E16,NA())</f>
        <v>#N/A</v>
      </c>
    </row>
    <row r="17" spans="4:6" x14ac:dyDescent="0.3">
      <c r="D17">
        <v>4</v>
      </c>
      <c r="E17">
        <v>2</v>
      </c>
      <c r="F17" t="e">
        <f>IF(COUNT(E17:$E$113)&lt;=$B$13,E17,NA())</f>
        <v>#N/A</v>
      </c>
    </row>
    <row r="18" spans="4:6" x14ac:dyDescent="0.3">
      <c r="D18">
        <v>5</v>
      </c>
      <c r="E18">
        <v>2</v>
      </c>
      <c r="F18" t="e">
        <f>IF(COUNT(E18:$E$113)&lt;=$B$13,E18,NA())</f>
        <v>#N/A</v>
      </c>
    </row>
    <row r="19" spans="4:6" x14ac:dyDescent="0.3">
      <c r="D19">
        <v>6</v>
      </c>
      <c r="E19">
        <v>2</v>
      </c>
      <c r="F19" t="e">
        <f>IF(COUNT(E19:$E$113)&lt;=$B$13,E19,NA())</f>
        <v>#N/A</v>
      </c>
    </row>
    <row r="20" spans="4:6" x14ac:dyDescent="0.3">
      <c r="D20">
        <v>7</v>
      </c>
      <c r="E20">
        <v>2</v>
      </c>
      <c r="F20" t="e">
        <f>IF(COUNT(E20:$E$113)&lt;=$B$13,E20,NA())</f>
        <v>#N/A</v>
      </c>
    </row>
    <row r="21" spans="4:6" x14ac:dyDescent="0.3">
      <c r="D21">
        <v>8</v>
      </c>
      <c r="E21">
        <v>2</v>
      </c>
      <c r="F21" t="e">
        <f>IF(COUNT(E21:$E$113)&lt;=$B$13,E21,NA())</f>
        <v>#N/A</v>
      </c>
    </row>
    <row r="22" spans="4:6" x14ac:dyDescent="0.3">
      <c r="D22">
        <v>9</v>
      </c>
      <c r="E22">
        <v>2</v>
      </c>
      <c r="F22" t="e">
        <f>IF(COUNT(E22:$E$113)&lt;=$B$13,E22,NA())</f>
        <v>#N/A</v>
      </c>
    </row>
    <row r="23" spans="4:6" x14ac:dyDescent="0.3">
      <c r="D23">
        <v>10</v>
      </c>
      <c r="E23">
        <v>2</v>
      </c>
      <c r="F23" t="e">
        <f>IF(COUNT(E23:$E$113)&lt;=$B$13,E23,NA())</f>
        <v>#N/A</v>
      </c>
    </row>
    <row r="24" spans="4:6" x14ac:dyDescent="0.3">
      <c r="D24">
        <v>1</v>
      </c>
      <c r="E24">
        <v>5</v>
      </c>
      <c r="F24" t="e">
        <f>IF(COUNT(E24:$E$113)&lt;=$B$13,E24,NA())</f>
        <v>#N/A</v>
      </c>
    </row>
    <row r="25" spans="4:6" x14ac:dyDescent="0.3">
      <c r="D25">
        <v>2</v>
      </c>
      <c r="E25">
        <v>5</v>
      </c>
      <c r="F25" t="e">
        <f>IF(COUNT(E25:$E$113)&lt;=$B$13,E25,NA())</f>
        <v>#N/A</v>
      </c>
    </row>
    <row r="26" spans="4:6" x14ac:dyDescent="0.3">
      <c r="D26">
        <v>3</v>
      </c>
      <c r="E26">
        <v>5</v>
      </c>
      <c r="F26" t="e">
        <f>IF(COUNT(E26:$E$113)&lt;=$B$13,E26,NA())</f>
        <v>#N/A</v>
      </c>
    </row>
    <row r="27" spans="4:6" x14ac:dyDescent="0.3">
      <c r="D27">
        <v>4</v>
      </c>
      <c r="E27">
        <v>5</v>
      </c>
      <c r="F27" t="e">
        <f>IF(COUNT(E27:$E$113)&lt;=$B$13,E27,NA())</f>
        <v>#N/A</v>
      </c>
    </row>
    <row r="28" spans="4:6" x14ac:dyDescent="0.3">
      <c r="D28">
        <v>5</v>
      </c>
      <c r="E28">
        <v>5</v>
      </c>
      <c r="F28" t="e">
        <f>IF(COUNT(E28:$E$113)&lt;=$B$13,E28,NA())</f>
        <v>#N/A</v>
      </c>
    </row>
    <row r="29" spans="4:6" x14ac:dyDescent="0.3">
      <c r="D29">
        <v>6</v>
      </c>
      <c r="E29">
        <v>5</v>
      </c>
      <c r="F29" t="e">
        <f>IF(COUNT(E29:$E$113)&lt;=$B$13,E29,NA())</f>
        <v>#N/A</v>
      </c>
    </row>
    <row r="30" spans="4:6" x14ac:dyDescent="0.3">
      <c r="D30">
        <v>7</v>
      </c>
      <c r="E30">
        <v>5</v>
      </c>
      <c r="F30" t="e">
        <f>IF(COUNT(E30:$E$113)&lt;=$B$13,E30,NA())</f>
        <v>#N/A</v>
      </c>
    </row>
    <row r="31" spans="4:6" x14ac:dyDescent="0.3">
      <c r="D31">
        <v>8</v>
      </c>
      <c r="E31">
        <v>5</v>
      </c>
      <c r="F31" t="e">
        <f>IF(COUNT(E31:$E$113)&lt;=$B$13,E31,NA())</f>
        <v>#N/A</v>
      </c>
    </row>
    <row r="32" spans="4:6" x14ac:dyDescent="0.3">
      <c r="D32">
        <v>9</v>
      </c>
      <c r="E32">
        <v>5</v>
      </c>
      <c r="F32" t="e">
        <f>IF(COUNT(E32:$E$113)&lt;=$B$13,E32,NA())</f>
        <v>#N/A</v>
      </c>
    </row>
    <row r="33" spans="4:6" x14ac:dyDescent="0.3">
      <c r="D33">
        <v>10</v>
      </c>
      <c r="E33">
        <v>5</v>
      </c>
      <c r="F33" t="e">
        <f>IF(COUNT(E33:$E$113)&lt;=$B$13,E33,NA())</f>
        <v>#N/A</v>
      </c>
    </row>
    <row r="34" spans="4:6" x14ac:dyDescent="0.3">
      <c r="D34">
        <v>1</v>
      </c>
      <c r="E34">
        <v>8</v>
      </c>
      <c r="F34" t="e">
        <f>IF(COUNT(E34:$E$113)&lt;=$B$13,E34,NA())</f>
        <v>#N/A</v>
      </c>
    </row>
    <row r="35" spans="4:6" x14ac:dyDescent="0.3">
      <c r="D35">
        <v>2</v>
      </c>
      <c r="E35">
        <v>8</v>
      </c>
      <c r="F35" t="e">
        <f>IF(COUNT(E35:$E$113)&lt;=$B$13,E35,NA())</f>
        <v>#N/A</v>
      </c>
    </row>
    <row r="36" spans="4:6" x14ac:dyDescent="0.3">
      <c r="D36">
        <v>3</v>
      </c>
      <c r="E36">
        <v>8</v>
      </c>
      <c r="F36" t="e">
        <f>IF(COUNT(E36:$E$113)&lt;=$B$13,E36,NA())</f>
        <v>#N/A</v>
      </c>
    </row>
    <row r="37" spans="4:6" x14ac:dyDescent="0.3">
      <c r="D37">
        <v>4</v>
      </c>
      <c r="E37">
        <v>8</v>
      </c>
      <c r="F37" t="e">
        <f>IF(COUNT(E37:$E$113)&lt;=$B$13,E37,NA())</f>
        <v>#N/A</v>
      </c>
    </row>
    <row r="38" spans="4:6" x14ac:dyDescent="0.3">
      <c r="D38">
        <v>5</v>
      </c>
      <c r="E38">
        <v>8</v>
      </c>
      <c r="F38" t="e">
        <f>IF(COUNT(E38:$E$113)&lt;=$B$13,E38,NA())</f>
        <v>#N/A</v>
      </c>
    </row>
    <row r="39" spans="4:6" x14ac:dyDescent="0.3">
      <c r="D39">
        <v>6</v>
      </c>
      <c r="E39">
        <v>8</v>
      </c>
      <c r="F39" t="e">
        <f>IF(COUNT(E39:$E$113)&lt;=$B$13,E39,NA())</f>
        <v>#N/A</v>
      </c>
    </row>
    <row r="40" spans="4:6" x14ac:dyDescent="0.3">
      <c r="D40">
        <v>7</v>
      </c>
      <c r="E40">
        <v>8</v>
      </c>
      <c r="F40" t="e">
        <f>IF(COUNT(E40:$E$113)&lt;=$B$13,E40,NA())</f>
        <v>#N/A</v>
      </c>
    </row>
    <row r="41" spans="4:6" x14ac:dyDescent="0.3">
      <c r="D41">
        <v>8</v>
      </c>
      <c r="E41">
        <v>8</v>
      </c>
      <c r="F41">
        <f>IF(COUNT(E41:$E$113)&lt;=$B$13,E41,NA())</f>
        <v>8</v>
      </c>
    </row>
    <row r="42" spans="4:6" x14ac:dyDescent="0.3">
      <c r="D42">
        <v>9</v>
      </c>
      <c r="E42">
        <v>8</v>
      </c>
      <c r="F42">
        <f>IF(COUNT(E42:$E$113)&lt;=$B$13,E42,NA())</f>
        <v>8</v>
      </c>
    </row>
    <row r="43" spans="4:6" x14ac:dyDescent="0.3">
      <c r="D43">
        <v>10</v>
      </c>
      <c r="E43">
        <v>8</v>
      </c>
      <c r="F43">
        <f>IF(COUNT(E43:$E$113)&lt;=$B$13,E43,NA())</f>
        <v>8</v>
      </c>
    </row>
    <row r="44" spans="4:6" x14ac:dyDescent="0.3">
      <c r="D44">
        <v>1</v>
      </c>
      <c r="E44">
        <v>11</v>
      </c>
      <c r="F44">
        <f>IF(COUNT(E44:$E$113)&lt;=$B$13,E44,NA())</f>
        <v>11</v>
      </c>
    </row>
    <row r="45" spans="4:6" x14ac:dyDescent="0.3">
      <c r="D45">
        <v>2</v>
      </c>
      <c r="E45">
        <v>11</v>
      </c>
      <c r="F45">
        <f>IF(COUNT(E45:$E$113)&lt;=$B$13,E45,NA())</f>
        <v>11</v>
      </c>
    </row>
    <row r="46" spans="4:6" x14ac:dyDescent="0.3">
      <c r="D46">
        <v>3</v>
      </c>
      <c r="E46">
        <v>11</v>
      </c>
      <c r="F46">
        <f>IF(COUNT(E46:$E$113)&lt;=$B$13,E46,NA())</f>
        <v>11</v>
      </c>
    </row>
    <row r="47" spans="4:6" x14ac:dyDescent="0.3">
      <c r="D47">
        <v>4</v>
      </c>
      <c r="E47">
        <v>11</v>
      </c>
      <c r="F47">
        <f>IF(COUNT(E47:$E$113)&lt;=$B$13,E47,NA())</f>
        <v>11</v>
      </c>
    </row>
    <row r="48" spans="4:6" x14ac:dyDescent="0.3">
      <c r="D48">
        <v>5</v>
      </c>
      <c r="E48">
        <v>11</v>
      </c>
      <c r="F48">
        <f>IF(COUNT(E48:$E$113)&lt;=$B$13,E48,NA())</f>
        <v>11</v>
      </c>
    </row>
    <row r="49" spans="4:6" x14ac:dyDescent="0.3">
      <c r="D49">
        <v>6</v>
      </c>
      <c r="E49">
        <v>11</v>
      </c>
      <c r="F49">
        <f>IF(COUNT(E49:$E$113)&lt;=$B$13,E49,NA())</f>
        <v>11</v>
      </c>
    </row>
    <row r="50" spans="4:6" x14ac:dyDescent="0.3">
      <c r="D50">
        <v>7</v>
      </c>
      <c r="E50">
        <v>11</v>
      </c>
      <c r="F50">
        <f>IF(COUNT(E50:$E$113)&lt;=$B$13,E50,NA())</f>
        <v>11</v>
      </c>
    </row>
    <row r="51" spans="4:6" x14ac:dyDescent="0.3">
      <c r="D51">
        <v>8</v>
      </c>
      <c r="E51">
        <v>11</v>
      </c>
      <c r="F51">
        <f>IF(COUNT(E51:$E$113)&lt;=$B$13,E51,NA())</f>
        <v>11</v>
      </c>
    </row>
    <row r="52" spans="4:6" x14ac:dyDescent="0.3">
      <c r="D52">
        <v>9</v>
      </c>
      <c r="E52">
        <v>11</v>
      </c>
      <c r="F52">
        <f>IF(COUNT(E52:$E$113)&lt;=$B$13,E52,NA())</f>
        <v>11</v>
      </c>
    </row>
    <row r="53" spans="4:6" x14ac:dyDescent="0.3">
      <c r="D53">
        <v>10</v>
      </c>
      <c r="E53">
        <v>11</v>
      </c>
      <c r="F53">
        <f>IF(COUNT(E53:$E$113)&lt;=$B$13,E53,NA())</f>
        <v>11</v>
      </c>
    </row>
    <row r="54" spans="4:6" x14ac:dyDescent="0.3">
      <c r="D54">
        <v>1</v>
      </c>
      <c r="E54">
        <v>14</v>
      </c>
      <c r="F54">
        <f>IF(COUNT(E54:$E$113)&lt;=$B$13,E54,NA())</f>
        <v>14</v>
      </c>
    </row>
    <row r="55" spans="4:6" x14ac:dyDescent="0.3">
      <c r="D55">
        <v>2</v>
      </c>
      <c r="E55">
        <v>14</v>
      </c>
      <c r="F55">
        <f>IF(COUNT(E55:$E$113)&lt;=$B$13,E55,NA())</f>
        <v>14</v>
      </c>
    </row>
    <row r="56" spans="4:6" x14ac:dyDescent="0.3">
      <c r="D56">
        <v>3</v>
      </c>
      <c r="E56">
        <v>14</v>
      </c>
      <c r="F56">
        <f>IF(COUNT(E56:$E$113)&lt;=$B$13,E56,NA())</f>
        <v>14</v>
      </c>
    </row>
    <row r="57" spans="4:6" x14ac:dyDescent="0.3">
      <c r="D57">
        <v>4</v>
      </c>
      <c r="E57">
        <v>14</v>
      </c>
      <c r="F57">
        <f>IF(COUNT(E57:$E$113)&lt;=$B$13,E57,NA())</f>
        <v>14</v>
      </c>
    </row>
    <row r="58" spans="4:6" x14ac:dyDescent="0.3">
      <c r="D58">
        <v>5</v>
      </c>
      <c r="E58">
        <v>14</v>
      </c>
      <c r="F58">
        <f>IF(COUNT(E58:$E$113)&lt;=$B$13,E58,NA())</f>
        <v>14</v>
      </c>
    </row>
    <row r="59" spans="4:6" x14ac:dyDescent="0.3">
      <c r="D59">
        <v>6</v>
      </c>
      <c r="E59">
        <v>14</v>
      </c>
      <c r="F59">
        <f>IF(COUNT(E59:$E$113)&lt;=$B$13,E59,NA())</f>
        <v>14</v>
      </c>
    </row>
    <row r="60" spans="4:6" x14ac:dyDescent="0.3">
      <c r="D60">
        <v>7</v>
      </c>
      <c r="E60">
        <v>14</v>
      </c>
      <c r="F60">
        <f>IF(COUNT(E60:$E$113)&lt;=$B$13,E60,NA())</f>
        <v>14</v>
      </c>
    </row>
    <row r="61" spans="4:6" x14ac:dyDescent="0.3">
      <c r="D61">
        <v>8</v>
      </c>
      <c r="E61">
        <v>14</v>
      </c>
      <c r="F61">
        <f>IF(COUNT(E61:$E$113)&lt;=$B$13,E61,NA())</f>
        <v>14</v>
      </c>
    </row>
    <row r="62" spans="4:6" x14ac:dyDescent="0.3">
      <c r="D62">
        <v>9</v>
      </c>
      <c r="E62">
        <v>14</v>
      </c>
      <c r="F62">
        <f>IF(COUNT(E62:$E$113)&lt;=$B$13,E62,NA())</f>
        <v>14</v>
      </c>
    </row>
    <row r="63" spans="4:6" x14ac:dyDescent="0.3">
      <c r="D63">
        <v>10</v>
      </c>
      <c r="E63">
        <v>14</v>
      </c>
      <c r="F63">
        <f>IF(COUNT(E63:$E$113)&lt;=$B$13,E63,NA())</f>
        <v>14</v>
      </c>
    </row>
    <row r="64" spans="4:6" x14ac:dyDescent="0.3">
      <c r="D64">
        <v>1</v>
      </c>
      <c r="E64">
        <v>17</v>
      </c>
      <c r="F64">
        <f>IF(COUNT(E64:$E$113)&lt;=$B$13,E64,NA())</f>
        <v>17</v>
      </c>
    </row>
    <row r="65" spans="4:6" x14ac:dyDescent="0.3">
      <c r="D65">
        <v>2</v>
      </c>
      <c r="E65">
        <v>17</v>
      </c>
      <c r="F65">
        <f>IF(COUNT(E65:$E$113)&lt;=$B$13,E65,NA())</f>
        <v>17</v>
      </c>
    </row>
    <row r="66" spans="4:6" x14ac:dyDescent="0.3">
      <c r="D66">
        <v>3</v>
      </c>
      <c r="E66">
        <v>17</v>
      </c>
      <c r="F66">
        <f>IF(COUNT(E66:$E$113)&lt;=$B$13,E66,NA())</f>
        <v>17</v>
      </c>
    </row>
    <row r="67" spans="4:6" x14ac:dyDescent="0.3">
      <c r="D67">
        <v>4</v>
      </c>
      <c r="E67">
        <v>17</v>
      </c>
      <c r="F67">
        <f>IF(COUNT(E67:$E$113)&lt;=$B$13,E67,NA())</f>
        <v>17</v>
      </c>
    </row>
    <row r="68" spans="4:6" x14ac:dyDescent="0.3">
      <c r="D68">
        <v>5</v>
      </c>
      <c r="E68">
        <v>17</v>
      </c>
      <c r="F68">
        <f>IF(COUNT(E68:$E$113)&lt;=$B$13,E68,NA())</f>
        <v>17</v>
      </c>
    </row>
    <row r="69" spans="4:6" x14ac:dyDescent="0.3">
      <c r="D69">
        <v>6</v>
      </c>
      <c r="E69">
        <v>17</v>
      </c>
      <c r="F69">
        <f>IF(COUNT(E69:$E$113)&lt;=$B$13,E69,NA())</f>
        <v>17</v>
      </c>
    </row>
    <row r="70" spans="4:6" x14ac:dyDescent="0.3">
      <c r="D70">
        <v>7</v>
      </c>
      <c r="E70">
        <v>17</v>
      </c>
      <c r="F70">
        <f>IF(COUNT(E70:$E$113)&lt;=$B$13,E70,NA())</f>
        <v>17</v>
      </c>
    </row>
    <row r="71" spans="4:6" x14ac:dyDescent="0.3">
      <c r="D71">
        <v>8</v>
      </c>
      <c r="E71">
        <v>17</v>
      </c>
      <c r="F71">
        <f>IF(COUNT(E71:$E$113)&lt;=$B$13,E71,NA())</f>
        <v>17</v>
      </c>
    </row>
    <row r="72" spans="4:6" x14ac:dyDescent="0.3">
      <c r="D72">
        <v>9</v>
      </c>
      <c r="E72">
        <v>17</v>
      </c>
      <c r="F72">
        <f>IF(COUNT(E72:$E$113)&lt;=$B$13,E72,NA())</f>
        <v>17</v>
      </c>
    </row>
    <row r="73" spans="4:6" x14ac:dyDescent="0.3">
      <c r="D73">
        <v>10</v>
      </c>
      <c r="E73">
        <v>17</v>
      </c>
      <c r="F73">
        <f>IF(COUNT(E73:$E$113)&lt;=$B$13,E73,NA())</f>
        <v>17</v>
      </c>
    </row>
    <row r="74" spans="4:6" x14ac:dyDescent="0.3">
      <c r="D74">
        <v>1</v>
      </c>
      <c r="E74">
        <v>20</v>
      </c>
      <c r="F74">
        <f>IF(COUNT(E74:$E$113)&lt;=$B$13,E74,NA())</f>
        <v>20</v>
      </c>
    </row>
    <row r="75" spans="4:6" x14ac:dyDescent="0.3">
      <c r="D75">
        <v>2</v>
      </c>
      <c r="E75">
        <v>20</v>
      </c>
      <c r="F75">
        <f>IF(COUNT(E75:$E$113)&lt;=$B$13,E75,NA())</f>
        <v>20</v>
      </c>
    </row>
    <row r="76" spans="4:6" x14ac:dyDescent="0.3">
      <c r="D76">
        <v>3</v>
      </c>
      <c r="E76">
        <v>20</v>
      </c>
      <c r="F76">
        <f>IF(COUNT(E76:$E$113)&lt;=$B$13,E76,NA())</f>
        <v>20</v>
      </c>
    </row>
    <row r="77" spans="4:6" x14ac:dyDescent="0.3">
      <c r="D77">
        <v>4</v>
      </c>
      <c r="E77">
        <v>20</v>
      </c>
      <c r="F77">
        <f>IF(COUNT(E77:$E$113)&lt;=$B$13,E77,NA())</f>
        <v>20</v>
      </c>
    </row>
    <row r="78" spans="4:6" x14ac:dyDescent="0.3">
      <c r="D78">
        <v>5</v>
      </c>
      <c r="E78">
        <v>20</v>
      </c>
      <c r="F78">
        <f>IF(COUNT(E78:$E$113)&lt;=$B$13,E78,NA())</f>
        <v>20</v>
      </c>
    </row>
    <row r="79" spans="4:6" x14ac:dyDescent="0.3">
      <c r="D79">
        <v>6</v>
      </c>
      <c r="E79">
        <v>20</v>
      </c>
      <c r="F79">
        <f>IF(COUNT(E79:$E$113)&lt;=$B$13,E79,NA())</f>
        <v>20</v>
      </c>
    </row>
    <row r="80" spans="4:6" x14ac:dyDescent="0.3">
      <c r="D80">
        <v>7</v>
      </c>
      <c r="E80">
        <v>20</v>
      </c>
      <c r="F80">
        <f>IF(COUNT(E80:$E$113)&lt;=$B$13,E80,NA())</f>
        <v>20</v>
      </c>
    </row>
    <row r="81" spans="4:6" x14ac:dyDescent="0.3">
      <c r="D81">
        <v>8</v>
      </c>
      <c r="E81">
        <v>20</v>
      </c>
      <c r="F81">
        <f>IF(COUNT(E81:$E$113)&lt;=$B$13,E81,NA())</f>
        <v>20</v>
      </c>
    </row>
    <row r="82" spans="4:6" x14ac:dyDescent="0.3">
      <c r="D82">
        <v>9</v>
      </c>
      <c r="E82">
        <v>20</v>
      </c>
      <c r="F82">
        <f>IF(COUNT(E82:$E$113)&lt;=$B$13,E82,NA())</f>
        <v>20</v>
      </c>
    </row>
    <row r="83" spans="4:6" x14ac:dyDescent="0.3">
      <c r="D83">
        <v>10</v>
      </c>
      <c r="E83">
        <v>20</v>
      </c>
      <c r="F83">
        <f>IF(COUNT(E83:$E$113)&lt;=$B$13,E83,NA())</f>
        <v>20</v>
      </c>
    </row>
    <row r="84" spans="4:6" x14ac:dyDescent="0.3">
      <c r="D84">
        <v>1</v>
      </c>
      <c r="E84">
        <v>23</v>
      </c>
      <c r="F84">
        <f>IF(COUNT(E84:$E$113)&lt;=$B$13,E84,NA())</f>
        <v>23</v>
      </c>
    </row>
    <row r="85" spans="4:6" x14ac:dyDescent="0.3">
      <c r="D85">
        <v>2</v>
      </c>
      <c r="E85">
        <v>23</v>
      </c>
      <c r="F85">
        <f>IF(COUNT(E85:$E$113)&lt;=$B$13,E85,NA())</f>
        <v>23</v>
      </c>
    </row>
    <row r="86" spans="4:6" x14ac:dyDescent="0.3">
      <c r="D86">
        <v>3</v>
      </c>
      <c r="E86">
        <v>23</v>
      </c>
      <c r="F86">
        <f>IF(COUNT(E86:$E$113)&lt;=$B$13,E86,NA())</f>
        <v>23</v>
      </c>
    </row>
    <row r="87" spans="4:6" x14ac:dyDescent="0.3">
      <c r="D87">
        <v>4</v>
      </c>
      <c r="E87">
        <v>23</v>
      </c>
      <c r="F87">
        <f>IF(COUNT(E87:$E$113)&lt;=$B$13,E87,NA())</f>
        <v>23</v>
      </c>
    </row>
    <row r="88" spans="4:6" x14ac:dyDescent="0.3">
      <c r="D88">
        <v>5</v>
      </c>
      <c r="E88">
        <v>23</v>
      </c>
      <c r="F88">
        <f>IF(COUNT(E88:$E$113)&lt;=$B$13,E88,NA())</f>
        <v>23</v>
      </c>
    </row>
    <row r="89" spans="4:6" x14ac:dyDescent="0.3">
      <c r="D89">
        <v>6</v>
      </c>
      <c r="E89">
        <v>23</v>
      </c>
      <c r="F89">
        <f>IF(COUNT(E89:$E$113)&lt;=$B$13,E89,NA())</f>
        <v>23</v>
      </c>
    </row>
    <row r="90" spans="4:6" x14ac:dyDescent="0.3">
      <c r="D90">
        <v>7</v>
      </c>
      <c r="E90">
        <v>23</v>
      </c>
      <c r="F90">
        <f>IF(COUNT(E90:$E$113)&lt;=$B$13,E90,NA())</f>
        <v>23</v>
      </c>
    </row>
    <row r="91" spans="4:6" x14ac:dyDescent="0.3">
      <c r="D91">
        <v>8</v>
      </c>
      <c r="E91">
        <v>23</v>
      </c>
      <c r="F91">
        <f>IF(COUNT(E91:$E$113)&lt;=$B$13,E91,NA())</f>
        <v>23</v>
      </c>
    </row>
    <row r="92" spans="4:6" x14ac:dyDescent="0.3">
      <c r="D92">
        <v>9</v>
      </c>
      <c r="E92">
        <v>23</v>
      </c>
      <c r="F92">
        <f>IF(COUNT(E92:$E$113)&lt;=$B$13,E92,NA())</f>
        <v>23</v>
      </c>
    </row>
    <row r="93" spans="4:6" x14ac:dyDescent="0.3">
      <c r="D93">
        <v>10</v>
      </c>
      <c r="E93">
        <v>23</v>
      </c>
      <c r="F93">
        <f>IF(COUNT(E93:$E$113)&lt;=$B$13,E93,NA())</f>
        <v>23</v>
      </c>
    </row>
    <row r="94" spans="4:6" x14ac:dyDescent="0.3">
      <c r="D94">
        <v>1</v>
      </c>
      <c r="E94">
        <v>26</v>
      </c>
      <c r="F94">
        <f>IF(COUNT(E94:$E$113)&lt;=$B$13,E94,NA())</f>
        <v>26</v>
      </c>
    </row>
    <row r="95" spans="4:6" x14ac:dyDescent="0.3">
      <c r="D95">
        <v>2</v>
      </c>
      <c r="E95">
        <v>26</v>
      </c>
      <c r="F95">
        <f>IF(COUNT(E95:$E$113)&lt;=$B$13,E95,NA())</f>
        <v>26</v>
      </c>
    </row>
    <row r="96" spans="4:6" x14ac:dyDescent="0.3">
      <c r="D96">
        <v>3</v>
      </c>
      <c r="E96">
        <v>26</v>
      </c>
      <c r="F96">
        <f>IF(COUNT(E96:$E$113)&lt;=$B$13,E96,NA())</f>
        <v>26</v>
      </c>
    </row>
    <row r="97" spans="4:6" x14ac:dyDescent="0.3">
      <c r="D97">
        <v>4</v>
      </c>
      <c r="E97">
        <v>26</v>
      </c>
      <c r="F97">
        <f>IF(COUNT(E97:$E$113)&lt;=$B$13,E97,NA())</f>
        <v>26</v>
      </c>
    </row>
    <row r="98" spans="4:6" x14ac:dyDescent="0.3">
      <c r="D98">
        <v>5</v>
      </c>
      <c r="E98">
        <v>26</v>
      </c>
      <c r="F98">
        <f>IF(COUNT(E98:$E$113)&lt;=$B$13,E98,NA())</f>
        <v>26</v>
      </c>
    </row>
    <row r="99" spans="4:6" x14ac:dyDescent="0.3">
      <c r="D99">
        <v>6</v>
      </c>
      <c r="E99">
        <v>26</v>
      </c>
      <c r="F99">
        <f>IF(COUNT(E99:$E$113)&lt;=$B$13,E99,NA())</f>
        <v>26</v>
      </c>
    </row>
    <row r="100" spans="4:6" x14ac:dyDescent="0.3">
      <c r="D100">
        <v>7</v>
      </c>
      <c r="E100">
        <v>26</v>
      </c>
      <c r="F100">
        <f>IF(COUNT(E100:$E$113)&lt;=$B$13,E100,NA())</f>
        <v>26</v>
      </c>
    </row>
    <row r="101" spans="4:6" x14ac:dyDescent="0.3">
      <c r="D101">
        <v>8</v>
      </c>
      <c r="E101">
        <v>26</v>
      </c>
      <c r="F101">
        <f>IF(COUNT(E101:$E$113)&lt;=$B$13,E101,NA())</f>
        <v>26</v>
      </c>
    </row>
    <row r="102" spans="4:6" x14ac:dyDescent="0.3">
      <c r="D102">
        <v>9</v>
      </c>
      <c r="E102">
        <v>26</v>
      </c>
      <c r="F102">
        <f>IF(COUNT(E102:$E$113)&lt;=$B$13,E102,NA())</f>
        <v>26</v>
      </c>
    </row>
    <row r="103" spans="4:6" x14ac:dyDescent="0.3">
      <c r="D103">
        <v>10</v>
      </c>
      <c r="E103">
        <v>26</v>
      </c>
      <c r="F103">
        <f>IF(COUNT(E103:$E$113)&lt;=$B$13,E103,NA())</f>
        <v>26</v>
      </c>
    </row>
    <row r="104" spans="4:6" x14ac:dyDescent="0.3">
      <c r="D104">
        <v>1</v>
      </c>
      <c r="E104">
        <v>29</v>
      </c>
      <c r="F104">
        <f>IF(COUNT(E104:$E$113)&lt;=$B$13,E104,NA())</f>
        <v>29</v>
      </c>
    </row>
    <row r="105" spans="4:6" x14ac:dyDescent="0.3">
      <c r="D105">
        <v>2</v>
      </c>
      <c r="E105">
        <v>29</v>
      </c>
      <c r="F105">
        <f>IF(COUNT(E105:$E$113)&lt;=$B$13,E105,NA())</f>
        <v>29</v>
      </c>
    </row>
    <row r="106" spans="4:6" x14ac:dyDescent="0.3">
      <c r="D106">
        <v>3</v>
      </c>
      <c r="E106">
        <v>29</v>
      </c>
      <c r="F106">
        <f>IF(COUNT(E106:$E$113)&lt;=$B$13,E106,NA())</f>
        <v>29</v>
      </c>
    </row>
    <row r="107" spans="4:6" x14ac:dyDescent="0.3">
      <c r="D107">
        <v>4</v>
      </c>
      <c r="E107">
        <v>29</v>
      </c>
      <c r="F107">
        <f>IF(COUNT(E107:$E$113)&lt;=$B$13,E107,NA())</f>
        <v>29</v>
      </c>
    </row>
    <row r="108" spans="4:6" x14ac:dyDescent="0.3">
      <c r="D108">
        <v>5</v>
      </c>
      <c r="E108">
        <v>29</v>
      </c>
      <c r="F108">
        <f>IF(COUNT(E108:$E$113)&lt;=$B$13,E108,NA())</f>
        <v>29</v>
      </c>
    </row>
    <row r="109" spans="4:6" x14ac:dyDescent="0.3">
      <c r="D109">
        <v>6</v>
      </c>
      <c r="E109">
        <v>29</v>
      </c>
      <c r="F109">
        <f>IF(COUNT(E109:$E$113)&lt;=$B$13,E109,NA())</f>
        <v>29</v>
      </c>
    </row>
    <row r="110" spans="4:6" x14ac:dyDescent="0.3">
      <c r="D110">
        <v>7</v>
      </c>
      <c r="E110">
        <v>29</v>
      </c>
      <c r="F110">
        <f>IF(COUNT(E110:$E$113)&lt;=$B$13,E110,NA())</f>
        <v>29</v>
      </c>
    </row>
    <row r="111" spans="4:6" x14ac:dyDescent="0.3">
      <c r="D111">
        <v>8</v>
      </c>
      <c r="E111">
        <v>29</v>
      </c>
      <c r="F111">
        <f>IF(COUNT(E111:$E$113)&lt;=$B$13,E111,NA())</f>
        <v>29</v>
      </c>
    </row>
    <row r="112" spans="4:6" x14ac:dyDescent="0.3">
      <c r="D112">
        <v>9</v>
      </c>
      <c r="E112">
        <v>29</v>
      </c>
      <c r="F112">
        <f>IF(COUNT(E112:$E$113)&lt;=$B$13,E112,NA())</f>
        <v>29</v>
      </c>
    </row>
    <row r="113" spans="1:8" x14ac:dyDescent="0.3">
      <c r="D113">
        <v>10</v>
      </c>
      <c r="E113">
        <v>29</v>
      </c>
      <c r="F113">
        <f>IF(COUNT(E113:$E$113)&lt;=$B$13,E113,NA())</f>
        <v>29</v>
      </c>
    </row>
    <row r="116" spans="1:8" x14ac:dyDescent="0.3">
      <c r="B116" s="13">
        <f t="shared" ref="B116:H116" si="0">B1</f>
        <v>2010</v>
      </c>
      <c r="C116" s="13">
        <f t="shared" si="0"/>
        <v>2011</v>
      </c>
      <c r="D116" s="13">
        <f t="shared" si="0"/>
        <v>2012</v>
      </c>
      <c r="E116" s="13">
        <f t="shared" si="0"/>
        <v>2013</v>
      </c>
      <c r="F116" s="13">
        <f t="shared" si="0"/>
        <v>2014</v>
      </c>
      <c r="G116" s="13">
        <f t="shared" si="0"/>
        <v>2015</v>
      </c>
      <c r="H116" s="13">
        <f t="shared" si="0"/>
        <v>2016</v>
      </c>
    </row>
    <row r="117" spans="1:8" x14ac:dyDescent="0.3">
      <c r="A117" t="s">
        <v>57</v>
      </c>
      <c r="B117" s="9">
        <f t="shared" ref="B117:H117" si="1">B2-B3</f>
        <v>0.35916228263925143</v>
      </c>
      <c r="C117" s="9">
        <f t="shared" si="1"/>
        <v>0.35958338669057066</v>
      </c>
      <c r="D117" s="9">
        <f t="shared" si="1"/>
        <v>0.25460319991495239</v>
      </c>
      <c r="E117" s="9">
        <f t="shared" si="1"/>
        <v>0.18621212121212127</v>
      </c>
      <c r="F117" s="9">
        <f t="shared" si="1"/>
        <v>0.20518770383734641</v>
      </c>
      <c r="G117" s="9">
        <f t="shared" si="1"/>
        <v>0.12807209175314038</v>
      </c>
      <c r="H117" s="9">
        <f t="shared" si="1"/>
        <v>-3.7332581494012196E-2</v>
      </c>
    </row>
    <row r="119" spans="1:8" x14ac:dyDescent="0.3">
      <c r="A119" t="s">
        <v>101</v>
      </c>
      <c r="B119" t="str">
        <f t="shared" ref="B119:D120" si="2">B6</f>
        <v>Math</v>
      </c>
      <c r="C119" t="str">
        <f t="shared" si="2"/>
        <v>Reading</v>
      </c>
      <c r="D119" t="str">
        <f t="shared" si="2"/>
        <v>Science</v>
      </c>
    </row>
    <row r="120" spans="1:8" x14ac:dyDescent="0.3">
      <c r="B120" s="9">
        <f t="shared" si="2"/>
        <v>0.40592652729855894</v>
      </c>
      <c r="C120" s="9">
        <f t="shared" si="2"/>
        <v>0.36889011901466923</v>
      </c>
      <c r="D120" s="9">
        <f t="shared" si="2"/>
        <v>0.82443373055580826</v>
      </c>
      <c r="E120" s="9"/>
    </row>
    <row r="121" spans="1:8" x14ac:dyDescent="0.3">
      <c r="B121" s="9">
        <f>1-B120</f>
        <v>0.59407347270144106</v>
      </c>
      <c r="C121" s="9">
        <f>1-C120</f>
        <v>0.63110988098533083</v>
      </c>
      <c r="D121" s="9">
        <f>1-D120</f>
        <v>0.17556626944419174</v>
      </c>
      <c r="E121" s="9"/>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249977111117893"/>
  </sheetPr>
  <dimension ref="A1:K149"/>
  <sheetViews>
    <sheetView showGridLines="0" zoomScaleNormal="100" workbookViewId="0"/>
  </sheetViews>
  <sheetFormatPr defaultColWidth="8.6640625" defaultRowHeight="14.4" x14ac:dyDescent="0.3"/>
  <cols>
    <col min="1" max="1" width="53.44140625" customWidth="1"/>
    <col min="2" max="8" width="12.109375" customWidth="1"/>
    <col min="9" max="9" width="13.6640625" customWidth="1"/>
  </cols>
  <sheetData>
    <row r="1" spans="1:10" ht="4.95" customHeight="1" x14ac:dyDescent="0.3">
      <c r="A1" s="31"/>
      <c r="B1" s="31"/>
      <c r="C1" s="31"/>
      <c r="D1" s="31"/>
      <c r="E1" s="31"/>
      <c r="F1" s="31"/>
      <c r="G1" s="31"/>
      <c r="H1" s="31"/>
    </row>
    <row r="2" spans="1:10" ht="19.5" customHeight="1" x14ac:dyDescent="0.35">
      <c r="A2" s="83" t="s">
        <v>156</v>
      </c>
      <c r="B2" s="106" t="s">
        <v>23</v>
      </c>
      <c r="C2" s="106"/>
      <c r="D2" s="106"/>
      <c r="E2" s="106"/>
      <c r="F2" s="106"/>
      <c r="G2" s="106"/>
      <c r="H2" s="106"/>
    </row>
    <row r="3" spans="1:10" ht="18" x14ac:dyDescent="0.35">
      <c r="A3" s="26"/>
      <c r="B3" s="106"/>
      <c r="C3" s="106"/>
      <c r="D3" s="106"/>
      <c r="E3" s="106"/>
      <c r="F3" s="106"/>
      <c r="G3" s="106"/>
      <c r="H3" s="106"/>
    </row>
    <row r="4" spans="1:10" ht="18" x14ac:dyDescent="0.35">
      <c r="A4" s="27" t="s">
        <v>103</v>
      </c>
      <c r="B4" s="106"/>
      <c r="C4" s="106"/>
      <c r="D4" s="106"/>
      <c r="E4" s="106"/>
      <c r="F4" s="106"/>
      <c r="G4" s="106"/>
      <c r="H4" s="106"/>
    </row>
    <row r="5" spans="1:10" x14ac:dyDescent="0.3">
      <c r="A5" s="6"/>
    </row>
    <row r="7" spans="1:10" x14ac:dyDescent="0.3">
      <c r="A7" s="3"/>
    </row>
    <row r="8" spans="1:10" x14ac:dyDescent="0.3">
      <c r="A8" s="7" t="s">
        <v>25</v>
      </c>
      <c r="B8" s="65">
        <v>2010</v>
      </c>
      <c r="C8" s="65">
        <v>2011</v>
      </c>
      <c r="D8" s="65">
        <v>2012</v>
      </c>
      <c r="E8" s="65">
        <v>2013</v>
      </c>
      <c r="F8" s="65">
        <v>2014</v>
      </c>
      <c r="G8" s="65">
        <v>2015</v>
      </c>
      <c r="H8" s="65">
        <v>2016</v>
      </c>
    </row>
    <row r="9" spans="1:10" ht="41.4" customHeight="1" x14ac:dyDescent="0.3">
      <c r="A9" s="29" t="s">
        <v>157</v>
      </c>
      <c r="B9" s="62">
        <v>2598</v>
      </c>
      <c r="C9" s="62">
        <v>2612</v>
      </c>
      <c r="D9" s="62">
        <v>3345</v>
      </c>
      <c r="E9" s="62">
        <v>3489</v>
      </c>
      <c r="F9" s="62">
        <v>2875</v>
      </c>
      <c r="G9" s="62">
        <v>3158</v>
      </c>
      <c r="H9" s="62">
        <v>2574</v>
      </c>
    </row>
    <row r="10" spans="1:10" ht="43.95" customHeight="1" x14ac:dyDescent="0.3">
      <c r="A10" s="29" t="s">
        <v>158</v>
      </c>
      <c r="B10" s="62">
        <v>3698</v>
      </c>
      <c r="C10" s="62">
        <v>3704</v>
      </c>
      <c r="D10" s="62">
        <v>3947</v>
      </c>
      <c r="E10" s="62">
        <v>4201</v>
      </c>
      <c r="F10" s="62">
        <v>3697</v>
      </c>
      <c r="G10" s="62">
        <v>3789</v>
      </c>
      <c r="H10" s="62">
        <v>3645</v>
      </c>
    </row>
    <row r="11" spans="1:10" ht="51" customHeight="1" x14ac:dyDescent="0.3">
      <c r="A11" s="29" t="s">
        <v>159</v>
      </c>
      <c r="B11" s="63">
        <f t="shared" ref="B11:H11" si="0">IF(OR(B9="",B10=""),"[Calculated]",B9/B10)</f>
        <v>0.70254191454840453</v>
      </c>
      <c r="C11" s="63">
        <f t="shared" si="0"/>
        <v>0.70518358531317493</v>
      </c>
      <c r="D11" s="63">
        <f t="shared" si="0"/>
        <v>0.84747909804915122</v>
      </c>
      <c r="E11" s="63">
        <f t="shared" si="0"/>
        <v>0.83051654368007621</v>
      </c>
      <c r="F11" s="63">
        <f t="shared" si="0"/>
        <v>0.77765756018393295</v>
      </c>
      <c r="G11" s="63">
        <f t="shared" si="0"/>
        <v>0.83346529427289517</v>
      </c>
      <c r="H11" s="63">
        <f t="shared" si="0"/>
        <v>0.70617283950617282</v>
      </c>
    </row>
    <row r="12" spans="1:10" ht="36" customHeight="1" x14ac:dyDescent="0.3">
      <c r="A12" s="30" t="s">
        <v>29</v>
      </c>
      <c r="B12" s="64">
        <v>0.75</v>
      </c>
      <c r="C12" s="64">
        <v>0.76</v>
      </c>
      <c r="D12" s="64">
        <v>0.77</v>
      </c>
      <c r="E12" s="64">
        <v>0.78</v>
      </c>
      <c r="F12" s="64">
        <v>0.8</v>
      </c>
      <c r="G12" s="64">
        <v>0.8</v>
      </c>
      <c r="H12" s="64">
        <v>0.81</v>
      </c>
    </row>
    <row r="13" spans="1:10" x14ac:dyDescent="0.3">
      <c r="A13" s="30"/>
      <c r="B13" s="97"/>
      <c r="C13" s="97"/>
      <c r="D13" s="97"/>
      <c r="E13" s="97"/>
      <c r="F13" s="97"/>
      <c r="G13" s="97"/>
      <c r="H13" s="97"/>
    </row>
    <row r="16" spans="1:10" ht="14.4" customHeight="1" x14ac:dyDescent="0.3">
      <c r="H16" s="110" t="s">
        <v>72</v>
      </c>
      <c r="I16" s="111"/>
      <c r="J16" s="112"/>
    </row>
    <row r="17" spans="8:10" x14ac:dyDescent="0.3">
      <c r="H17" s="113"/>
      <c r="I17" s="114"/>
      <c r="J17" s="115"/>
    </row>
    <row r="18" spans="8:10" x14ac:dyDescent="0.3">
      <c r="H18" s="113"/>
      <c r="I18" s="114"/>
      <c r="J18" s="115"/>
    </row>
    <row r="19" spans="8:10" x14ac:dyDescent="0.3">
      <c r="H19" s="116"/>
      <c r="I19" s="117"/>
      <c r="J19" s="118"/>
    </row>
    <row r="25" spans="8:10" ht="18" x14ac:dyDescent="0.3">
      <c r="H25" s="108" t="s">
        <v>89</v>
      </c>
      <c r="I25" s="109"/>
    </row>
    <row r="36" spans="1:10" ht="4.95" customHeight="1" x14ac:dyDescent="0.3">
      <c r="A36" s="31"/>
      <c r="B36" s="31"/>
      <c r="C36" s="31"/>
      <c r="D36" s="31"/>
      <c r="E36" s="31"/>
      <c r="F36" s="31"/>
      <c r="G36" s="31"/>
      <c r="H36" s="31"/>
    </row>
    <row r="37" spans="1:10" ht="19.5" customHeight="1" x14ac:dyDescent="0.35">
      <c r="A37" s="83" t="s">
        <v>156</v>
      </c>
      <c r="B37" s="106" t="s">
        <v>23</v>
      </c>
      <c r="C37" s="106"/>
      <c r="D37" s="106"/>
      <c r="E37" s="106"/>
      <c r="F37" s="106"/>
      <c r="G37" s="106"/>
      <c r="H37" s="106"/>
      <c r="I37" s="98"/>
      <c r="J37" s="98"/>
    </row>
    <row r="38" spans="1:10" ht="14.4" customHeight="1" x14ac:dyDescent="0.35">
      <c r="B38" s="106"/>
      <c r="C38" s="106"/>
      <c r="D38" s="106"/>
      <c r="E38" s="106"/>
      <c r="F38" s="106"/>
      <c r="G38" s="106"/>
      <c r="H38" s="106"/>
      <c r="I38" s="98"/>
      <c r="J38" s="98"/>
    </row>
    <row r="39" spans="1:10" ht="36" x14ac:dyDescent="0.35">
      <c r="A39" s="47" t="s">
        <v>31</v>
      </c>
      <c r="B39" s="106"/>
      <c r="C39" s="106"/>
      <c r="D39" s="106"/>
      <c r="E39" s="106"/>
      <c r="F39" s="106"/>
      <c r="G39" s="106"/>
      <c r="H39" s="106"/>
      <c r="I39" s="98"/>
      <c r="J39" s="98"/>
    </row>
    <row r="40" spans="1:10" ht="14.4" customHeight="1" x14ac:dyDescent="0.35">
      <c r="I40" s="98"/>
      <c r="J40" s="98"/>
    </row>
    <row r="41" spans="1:10" ht="14.4" customHeight="1" x14ac:dyDescent="0.35">
      <c r="A41" s="7" t="s">
        <v>32</v>
      </c>
      <c r="B41" s="61" t="s">
        <v>33</v>
      </c>
      <c r="C41" s="61" t="s">
        <v>34</v>
      </c>
      <c r="D41" s="61" t="s">
        <v>35</v>
      </c>
      <c r="E41" s="61" t="s">
        <v>36</v>
      </c>
      <c r="F41" s="61" t="s">
        <v>37</v>
      </c>
      <c r="G41" s="61" t="s">
        <v>38</v>
      </c>
      <c r="H41" s="61" t="s">
        <v>39</v>
      </c>
      <c r="I41" s="98"/>
      <c r="J41" s="98"/>
    </row>
    <row r="42" spans="1:10" ht="46.2" customHeight="1" x14ac:dyDescent="0.35">
      <c r="A42" s="29" t="s">
        <v>157</v>
      </c>
      <c r="B42" s="62">
        <v>850</v>
      </c>
      <c r="C42" s="62">
        <v>512</v>
      </c>
      <c r="D42" s="62">
        <v>425</v>
      </c>
      <c r="E42" s="62">
        <v>281</v>
      </c>
      <c r="F42" s="62">
        <v>165</v>
      </c>
      <c r="G42" s="62">
        <v>91</v>
      </c>
      <c r="H42" s="62">
        <v>38</v>
      </c>
      <c r="I42" s="98"/>
    </row>
    <row r="43" spans="1:10" ht="46.95" customHeight="1" x14ac:dyDescent="0.35">
      <c r="A43" s="29" t="s">
        <v>158</v>
      </c>
      <c r="B43" s="62">
        <v>894</v>
      </c>
      <c r="C43" s="62">
        <v>542</v>
      </c>
      <c r="D43" s="62">
        <v>478</v>
      </c>
      <c r="E43" s="62">
        <v>325</v>
      </c>
      <c r="F43" s="62">
        <v>175</v>
      </c>
      <c r="G43" s="62">
        <v>110</v>
      </c>
      <c r="H43" s="62">
        <v>45</v>
      </c>
      <c r="I43" s="98"/>
    </row>
    <row r="44" spans="1:10" ht="54" customHeight="1" x14ac:dyDescent="0.35">
      <c r="A44" s="29" t="s">
        <v>159</v>
      </c>
      <c r="B44" s="63">
        <f t="shared" ref="B44:H44" si="1">IF(OR(B42="",B43=""),"[Calculated]",B42/B43)</f>
        <v>0.95078299776286357</v>
      </c>
      <c r="C44" s="63">
        <f t="shared" si="1"/>
        <v>0.94464944649446492</v>
      </c>
      <c r="D44" s="63">
        <f t="shared" si="1"/>
        <v>0.88912133891213385</v>
      </c>
      <c r="E44" s="63">
        <f t="shared" si="1"/>
        <v>0.86461538461538456</v>
      </c>
      <c r="F44" s="63">
        <f t="shared" si="1"/>
        <v>0.94285714285714284</v>
      </c>
      <c r="G44" s="63">
        <f t="shared" si="1"/>
        <v>0.82727272727272727</v>
      </c>
      <c r="H44" s="63">
        <f t="shared" si="1"/>
        <v>0.84444444444444444</v>
      </c>
      <c r="I44" s="98"/>
      <c r="J44" s="98"/>
    </row>
    <row r="45" spans="1:10" ht="14.4" customHeight="1" x14ac:dyDescent="0.35">
      <c r="A45" s="5" t="s">
        <v>160</v>
      </c>
      <c r="B45" s="64">
        <v>0.75</v>
      </c>
      <c r="C45" s="64">
        <v>0.75</v>
      </c>
      <c r="D45" s="64">
        <v>0.75</v>
      </c>
      <c r="E45" s="64">
        <v>0.75</v>
      </c>
      <c r="F45" s="64">
        <v>0.75</v>
      </c>
      <c r="G45" s="64">
        <v>0.75</v>
      </c>
      <c r="H45" s="64">
        <v>0.75</v>
      </c>
      <c r="I45" s="98"/>
      <c r="J45" s="98"/>
    </row>
    <row r="46" spans="1:10" ht="14.4" customHeight="1" x14ac:dyDescent="0.35">
      <c r="A46" s="98"/>
      <c r="B46" s="98"/>
      <c r="C46" s="98"/>
      <c r="D46" s="98"/>
      <c r="E46" s="98"/>
      <c r="F46" s="98"/>
      <c r="G46" s="98"/>
      <c r="H46" s="98"/>
      <c r="I46" s="98"/>
      <c r="J46" s="98"/>
    </row>
    <row r="47" spans="1:10" ht="14.4" customHeight="1" x14ac:dyDescent="0.35">
      <c r="A47" s="98"/>
      <c r="B47" s="98"/>
      <c r="C47" s="98"/>
      <c r="D47" s="98"/>
      <c r="E47" s="98"/>
      <c r="F47" s="98"/>
      <c r="G47" s="98"/>
      <c r="H47" s="98"/>
      <c r="I47" s="98"/>
      <c r="J47" s="98"/>
    </row>
    <row r="48" spans="1:10" ht="18" customHeight="1" x14ac:dyDescent="0.35">
      <c r="A48" s="98"/>
      <c r="B48" s="98"/>
      <c r="C48" s="98"/>
      <c r="D48" s="98"/>
      <c r="E48" s="98"/>
      <c r="F48" s="98"/>
      <c r="G48" s="98"/>
      <c r="H48" s="98"/>
      <c r="I48" s="98"/>
      <c r="J48" s="98"/>
    </row>
    <row r="49" spans="1:10" ht="14.4" customHeight="1" x14ac:dyDescent="0.35">
      <c r="A49" s="98"/>
      <c r="B49" s="98"/>
      <c r="C49" s="98"/>
      <c r="D49" s="98"/>
      <c r="E49" s="98"/>
      <c r="F49" s="98"/>
      <c r="G49" s="98"/>
      <c r="H49" s="98"/>
      <c r="I49" s="98"/>
      <c r="J49" s="98"/>
    </row>
    <row r="50" spans="1:10" ht="14.4" customHeight="1" x14ac:dyDescent="0.35">
      <c r="A50" s="98"/>
      <c r="B50" s="98"/>
      <c r="C50" s="98"/>
      <c r="D50" s="98"/>
      <c r="E50" s="98"/>
      <c r="F50" s="98"/>
      <c r="G50" s="98"/>
      <c r="H50" s="110" t="s">
        <v>72</v>
      </c>
      <c r="I50" s="111"/>
      <c r="J50" s="112"/>
    </row>
    <row r="51" spans="1:10" ht="14.4" customHeight="1" x14ac:dyDescent="0.35">
      <c r="A51" s="98"/>
      <c r="B51" s="98"/>
      <c r="C51" s="98"/>
      <c r="D51" s="98"/>
      <c r="E51" s="98"/>
      <c r="F51" s="98"/>
      <c r="G51" s="98"/>
      <c r="H51" s="113"/>
      <c r="I51" s="114"/>
      <c r="J51" s="115"/>
    </row>
    <row r="52" spans="1:10" ht="14.4" customHeight="1" x14ac:dyDescent="0.35">
      <c r="A52" s="98"/>
      <c r="B52" s="98"/>
      <c r="C52" s="98"/>
      <c r="D52" s="98"/>
      <c r="E52" s="98"/>
      <c r="F52" s="98"/>
      <c r="G52" s="98"/>
      <c r="H52" s="113"/>
      <c r="I52" s="114"/>
      <c r="J52" s="115"/>
    </row>
    <row r="53" spans="1:10" ht="14.4" customHeight="1" x14ac:dyDescent="0.35">
      <c r="A53" s="98"/>
      <c r="B53" s="98"/>
      <c r="C53" s="98"/>
      <c r="D53" s="98"/>
      <c r="E53" s="98"/>
      <c r="F53" s="98"/>
      <c r="G53" s="98"/>
      <c r="H53" s="116"/>
      <c r="I53" s="117"/>
      <c r="J53" s="118"/>
    </row>
    <row r="54" spans="1:10" ht="14.4" customHeight="1" x14ac:dyDescent="0.35">
      <c r="A54" s="98"/>
      <c r="B54" s="98"/>
      <c r="C54" s="98"/>
      <c r="D54" s="98"/>
      <c r="E54" s="98"/>
      <c r="F54" s="98"/>
      <c r="G54" s="98"/>
    </row>
    <row r="55" spans="1:10" ht="14.4" customHeight="1" x14ac:dyDescent="0.35">
      <c r="A55" s="98"/>
      <c r="B55" s="98"/>
      <c r="C55" s="98"/>
      <c r="D55" s="98"/>
      <c r="E55" s="98"/>
      <c r="F55" s="98"/>
      <c r="G55" s="98"/>
    </row>
    <row r="56" spans="1:10" ht="14.4" customHeight="1" x14ac:dyDescent="0.35">
      <c r="A56" s="98"/>
      <c r="B56" s="98"/>
      <c r="C56" s="98"/>
      <c r="D56" s="98"/>
      <c r="E56" s="98"/>
      <c r="F56" s="98"/>
      <c r="G56" s="98"/>
    </row>
    <row r="57" spans="1:10" ht="14.4" customHeight="1" x14ac:dyDescent="0.35">
      <c r="A57" s="98"/>
      <c r="B57" s="98"/>
      <c r="C57" s="98"/>
      <c r="D57" s="98"/>
      <c r="E57" s="98"/>
      <c r="F57" s="98"/>
      <c r="G57" s="98"/>
      <c r="I57" s="126" t="s">
        <v>81</v>
      </c>
      <c r="J57" s="127"/>
    </row>
    <row r="58" spans="1:10" ht="21" customHeight="1" x14ac:dyDescent="0.35">
      <c r="A58" s="98"/>
      <c r="B58" s="98"/>
      <c r="C58" s="98"/>
      <c r="D58" s="98"/>
      <c r="E58" s="98"/>
      <c r="F58" s="98"/>
      <c r="G58" s="98"/>
      <c r="I58" s="128"/>
      <c r="J58" s="129"/>
    </row>
    <row r="59" spans="1:10" ht="14.4" customHeight="1" x14ac:dyDescent="0.35">
      <c r="A59" s="98"/>
      <c r="B59" s="98"/>
      <c r="C59" s="98"/>
      <c r="D59" s="98"/>
      <c r="E59" s="98"/>
      <c r="F59" s="98"/>
      <c r="G59" s="98"/>
      <c r="H59" s="98"/>
      <c r="I59" s="98"/>
      <c r="J59" s="98"/>
    </row>
    <row r="60" spans="1:10" ht="14.4" customHeight="1" x14ac:dyDescent="0.35">
      <c r="A60" s="98"/>
      <c r="B60" s="98"/>
      <c r="C60" s="98"/>
      <c r="D60" s="98"/>
      <c r="E60" s="98"/>
      <c r="F60" s="98"/>
      <c r="G60" s="98"/>
      <c r="H60" s="98"/>
      <c r="I60" s="98"/>
      <c r="J60" s="98"/>
    </row>
    <row r="61" spans="1:10" ht="14.4" customHeight="1" x14ac:dyDescent="0.35">
      <c r="A61" s="98"/>
      <c r="B61" s="98"/>
      <c r="C61" s="98"/>
      <c r="D61" s="98"/>
      <c r="E61" s="98"/>
      <c r="F61" s="98"/>
      <c r="G61" s="98"/>
      <c r="H61" s="98"/>
      <c r="I61" s="98"/>
      <c r="J61" s="98"/>
    </row>
    <row r="62" spans="1:10" ht="14.4" customHeight="1" x14ac:dyDescent="0.35">
      <c r="A62" s="98"/>
      <c r="B62" s="98"/>
      <c r="C62" s="98"/>
      <c r="D62" s="98"/>
      <c r="E62" s="98"/>
      <c r="F62" s="98"/>
      <c r="G62" s="98"/>
      <c r="H62" s="98"/>
      <c r="I62" s="98"/>
      <c r="J62" s="98"/>
    </row>
    <row r="63" spans="1:10" ht="14.4" customHeight="1" x14ac:dyDescent="0.35">
      <c r="A63" s="98"/>
      <c r="B63" s="98"/>
      <c r="C63" s="98"/>
      <c r="D63" s="98"/>
      <c r="E63" s="98"/>
      <c r="F63" s="98"/>
      <c r="G63" s="98"/>
      <c r="H63" s="98"/>
      <c r="I63" s="98"/>
      <c r="J63" s="98"/>
    </row>
    <row r="64" spans="1:10" ht="14.4" customHeight="1" x14ac:dyDescent="0.35">
      <c r="A64" s="98"/>
      <c r="B64" s="98"/>
      <c r="C64" s="98"/>
      <c r="D64" s="98"/>
      <c r="E64" s="98"/>
      <c r="F64" s="98"/>
      <c r="G64" s="98"/>
      <c r="H64" s="98"/>
      <c r="I64" s="98"/>
      <c r="J64" s="98"/>
    </row>
    <row r="66" spans="1:9" s="31" customFormat="1" ht="4.95" customHeight="1" x14ac:dyDescent="0.3"/>
    <row r="67" spans="1:9" ht="19.5" customHeight="1" x14ac:dyDescent="0.35">
      <c r="A67" s="83" t="s">
        <v>156</v>
      </c>
      <c r="B67" s="106" t="s">
        <v>161</v>
      </c>
      <c r="C67" s="106"/>
      <c r="D67" s="106"/>
      <c r="E67" s="106"/>
      <c r="F67" s="106"/>
      <c r="G67" s="106"/>
      <c r="H67" s="106"/>
    </row>
    <row r="68" spans="1:9" ht="23.4" customHeight="1" x14ac:dyDescent="0.3">
      <c r="B68" s="106"/>
      <c r="C68" s="106"/>
      <c r="D68" s="106"/>
      <c r="E68" s="106"/>
      <c r="F68" s="106"/>
      <c r="G68" s="106"/>
      <c r="H68" s="106"/>
    </row>
    <row r="69" spans="1:9" ht="18.600000000000001" thickBot="1" x14ac:dyDescent="0.4">
      <c r="A69" s="27" t="s">
        <v>42</v>
      </c>
    </row>
    <row r="70" spans="1:9" ht="21.6" thickBot="1" x14ac:dyDescent="0.35">
      <c r="A70" s="48" t="s">
        <v>43</v>
      </c>
      <c r="B70" s="57">
        <v>0.85</v>
      </c>
    </row>
    <row r="77" spans="1:9" ht="14.4" customHeight="1" x14ac:dyDescent="0.3">
      <c r="G77" s="110" t="s">
        <v>44</v>
      </c>
      <c r="H77" s="111"/>
      <c r="I77" s="112"/>
    </row>
    <row r="78" spans="1:9" x14ac:dyDescent="0.3">
      <c r="G78" s="113"/>
      <c r="H78" s="114"/>
      <c r="I78" s="115"/>
    </row>
    <row r="79" spans="1:9" x14ac:dyDescent="0.3">
      <c r="G79" s="116"/>
      <c r="H79" s="117"/>
      <c r="I79" s="118"/>
    </row>
    <row r="80" spans="1:9" x14ac:dyDescent="0.3">
      <c r="G80" s="99"/>
      <c r="H80" s="99"/>
      <c r="I80" s="99"/>
    </row>
    <row r="85" spans="1:8" ht="18" x14ac:dyDescent="0.3">
      <c r="G85" s="60" t="s">
        <v>45</v>
      </c>
    </row>
    <row r="93" spans="1:8" ht="4.95" customHeight="1" x14ac:dyDescent="0.3">
      <c r="A93" s="31"/>
      <c r="B93" s="31"/>
      <c r="C93" s="31"/>
      <c r="D93" s="31"/>
      <c r="E93" s="31"/>
      <c r="F93" s="31"/>
      <c r="G93" s="31"/>
      <c r="H93" s="31"/>
    </row>
    <row r="94" spans="1:8" ht="19.5" customHeight="1" x14ac:dyDescent="0.35">
      <c r="A94" s="83" t="s">
        <v>156</v>
      </c>
      <c r="B94" s="106" t="s">
        <v>23</v>
      </c>
      <c r="C94" s="106"/>
      <c r="D94" s="106"/>
      <c r="E94" s="106"/>
      <c r="F94" s="106"/>
      <c r="G94" s="106"/>
      <c r="H94" s="106"/>
    </row>
    <row r="95" spans="1:8" ht="18" x14ac:dyDescent="0.35">
      <c r="A95" s="26"/>
      <c r="B95" s="106"/>
      <c r="C95" s="106"/>
      <c r="D95" s="106"/>
      <c r="E95" s="106"/>
      <c r="F95" s="106"/>
      <c r="G95" s="106"/>
      <c r="H95" s="106"/>
    </row>
    <row r="96" spans="1:8" ht="18" x14ac:dyDescent="0.35">
      <c r="A96" s="27" t="s">
        <v>162</v>
      </c>
      <c r="B96" s="106"/>
      <c r="C96" s="106"/>
      <c r="D96" s="106"/>
      <c r="E96" s="106"/>
      <c r="F96" s="106"/>
      <c r="G96" s="106"/>
      <c r="H96" s="106"/>
    </row>
    <row r="97" spans="1:11" x14ac:dyDescent="0.3">
      <c r="A97" s="6"/>
    </row>
    <row r="99" spans="1:11" x14ac:dyDescent="0.3">
      <c r="A99" s="3"/>
      <c r="I99" s="1"/>
    </row>
    <row r="100" spans="1:11" ht="43.2" x14ac:dyDescent="0.3">
      <c r="A100" s="7" t="s">
        <v>163</v>
      </c>
      <c r="B100" s="66" t="s">
        <v>164</v>
      </c>
      <c r="C100" s="66" t="s">
        <v>165</v>
      </c>
      <c r="D100" s="66" t="s">
        <v>166</v>
      </c>
      <c r="E100" s="66" t="s">
        <v>167</v>
      </c>
      <c r="F100" s="66" t="s">
        <v>168</v>
      </c>
      <c r="G100" s="66" t="s">
        <v>169</v>
      </c>
      <c r="H100" s="100"/>
      <c r="I100" s="100"/>
    </row>
    <row r="101" spans="1:11" x14ac:dyDescent="0.3">
      <c r="A101" s="101" t="s">
        <v>170</v>
      </c>
      <c r="B101" s="102">
        <v>0.1</v>
      </c>
      <c r="C101" s="102">
        <v>0.35</v>
      </c>
      <c r="D101" s="102">
        <v>0.1</v>
      </c>
      <c r="E101" s="102">
        <v>0.35</v>
      </c>
      <c r="F101" s="102">
        <v>0.05</v>
      </c>
      <c r="G101" s="102">
        <v>0.05</v>
      </c>
      <c r="H101" s="103" t="str">
        <f t="shared" ref="H101:H107" si="2">IF(A101="","",IF(SUM(B101:G101)=1,"","Error! Row should total 100%."))</f>
        <v/>
      </c>
      <c r="I101" s="100"/>
    </row>
    <row r="102" spans="1:11" ht="28.8" x14ac:dyDescent="0.3">
      <c r="A102" s="101" t="s">
        <v>171</v>
      </c>
      <c r="B102" s="102">
        <v>0.05</v>
      </c>
      <c r="C102" s="102">
        <v>0.35</v>
      </c>
      <c r="D102" s="102">
        <v>0.1</v>
      </c>
      <c r="E102" s="102">
        <v>0.4</v>
      </c>
      <c r="F102" s="102">
        <v>0.05</v>
      </c>
      <c r="G102" s="102">
        <v>0.05</v>
      </c>
      <c r="H102" s="103" t="str">
        <f t="shared" si="2"/>
        <v/>
      </c>
      <c r="I102" s="100"/>
    </row>
    <row r="103" spans="1:11" ht="28.8" x14ac:dyDescent="0.3">
      <c r="A103" s="101" t="s">
        <v>172</v>
      </c>
      <c r="B103" s="102">
        <v>0.2</v>
      </c>
      <c r="C103" s="102">
        <v>0.3</v>
      </c>
      <c r="D103" s="102">
        <v>0.15</v>
      </c>
      <c r="E103" s="102">
        <v>0.2</v>
      </c>
      <c r="F103" s="102">
        <v>0.05</v>
      </c>
      <c r="G103" s="102">
        <v>0.1</v>
      </c>
      <c r="H103" s="103" t="str">
        <f t="shared" si="2"/>
        <v/>
      </c>
      <c r="I103" s="100"/>
    </row>
    <row r="104" spans="1:11" ht="28.8" x14ac:dyDescent="0.3">
      <c r="A104" s="104" t="s">
        <v>173</v>
      </c>
      <c r="B104" s="102">
        <v>0.2</v>
      </c>
      <c r="C104" s="102">
        <v>0.45</v>
      </c>
      <c r="D104" s="102">
        <v>0.2</v>
      </c>
      <c r="E104" s="102">
        <v>0.05</v>
      </c>
      <c r="F104" s="102">
        <v>0.05</v>
      </c>
      <c r="G104" s="102">
        <v>0.05</v>
      </c>
      <c r="H104" s="103" t="str">
        <f t="shared" si="2"/>
        <v/>
      </c>
      <c r="I104" s="100"/>
    </row>
    <row r="105" spans="1:11" ht="28.8" x14ac:dyDescent="0.3">
      <c r="A105" s="104" t="s">
        <v>174</v>
      </c>
      <c r="B105" s="102">
        <v>0.45</v>
      </c>
      <c r="C105" s="102">
        <v>0.15</v>
      </c>
      <c r="D105" s="102">
        <v>0.15</v>
      </c>
      <c r="E105" s="102">
        <v>0.15</v>
      </c>
      <c r="F105" s="102">
        <v>0.05</v>
      </c>
      <c r="G105" s="102">
        <v>0.05</v>
      </c>
      <c r="H105" s="103" t="str">
        <f t="shared" si="2"/>
        <v/>
      </c>
      <c r="I105" s="100"/>
    </row>
    <row r="106" spans="1:11" x14ac:dyDescent="0.3">
      <c r="A106" s="104" t="s">
        <v>175</v>
      </c>
      <c r="B106" s="102">
        <v>0.1</v>
      </c>
      <c r="C106" s="102">
        <v>0.5</v>
      </c>
      <c r="D106" s="102">
        <v>0.15</v>
      </c>
      <c r="E106" s="102">
        <v>0.15</v>
      </c>
      <c r="F106" s="102">
        <v>0.05</v>
      </c>
      <c r="G106" s="102">
        <v>0.05</v>
      </c>
      <c r="H106" s="103" t="str">
        <f t="shared" si="2"/>
        <v/>
      </c>
      <c r="I106" s="100"/>
    </row>
    <row r="107" spans="1:11" x14ac:dyDescent="0.3">
      <c r="A107" s="104"/>
      <c r="B107" s="102"/>
      <c r="C107" s="102"/>
      <c r="D107" s="102"/>
      <c r="E107" s="102"/>
      <c r="F107" s="102"/>
      <c r="G107" s="102"/>
      <c r="H107" s="103" t="str">
        <f t="shared" si="2"/>
        <v/>
      </c>
      <c r="I107" s="100"/>
    </row>
    <row r="109" spans="1:11" x14ac:dyDescent="0.3">
      <c r="I109" s="1"/>
    </row>
    <row r="112" spans="1:11" ht="14.4" customHeight="1" x14ac:dyDescent="0.3">
      <c r="I112" s="110" t="s">
        <v>72</v>
      </c>
      <c r="J112" s="111"/>
      <c r="K112" s="112"/>
    </row>
    <row r="113" spans="9:11" x14ac:dyDescent="0.3">
      <c r="I113" s="113"/>
      <c r="J113" s="114"/>
      <c r="K113" s="115"/>
    </row>
    <row r="114" spans="9:11" x14ac:dyDescent="0.3">
      <c r="I114" s="113"/>
      <c r="J114" s="114"/>
      <c r="K114" s="115"/>
    </row>
    <row r="115" spans="9:11" x14ac:dyDescent="0.3">
      <c r="I115" s="116"/>
      <c r="J115" s="117"/>
      <c r="K115" s="118"/>
    </row>
    <row r="117" spans="9:11" ht="22.95" customHeight="1" x14ac:dyDescent="0.3"/>
    <row r="119" spans="9:11" ht="14.4" customHeight="1" x14ac:dyDescent="0.3">
      <c r="I119" s="126" t="s">
        <v>176</v>
      </c>
      <c r="J119" s="127"/>
    </row>
    <row r="120" spans="9:11" ht="19.95" customHeight="1" x14ac:dyDescent="0.3">
      <c r="I120" s="128"/>
      <c r="J120" s="129"/>
    </row>
    <row r="130" spans="1:11" x14ac:dyDescent="0.3">
      <c r="A130" s="105"/>
      <c r="B130" s="105"/>
      <c r="C130" s="105"/>
      <c r="D130" s="105"/>
      <c r="E130" s="105"/>
      <c r="F130" s="105"/>
      <c r="G130" s="105"/>
      <c r="H130" s="105"/>
      <c r="I130" s="105"/>
      <c r="J130" s="105"/>
      <c r="K130" s="105"/>
    </row>
    <row r="131" spans="1:11" ht="15" customHeight="1" x14ac:dyDescent="0.3">
      <c r="A131" s="142"/>
      <c r="B131" s="143"/>
      <c r="C131" s="143"/>
      <c r="D131" s="143"/>
      <c r="E131" s="143"/>
      <c r="F131" s="143"/>
      <c r="G131" s="143"/>
      <c r="H131" s="105"/>
      <c r="I131" s="105"/>
      <c r="J131" s="105"/>
      <c r="K131" s="105"/>
    </row>
    <row r="132" spans="1:11" ht="15" customHeight="1" x14ac:dyDescent="0.3">
      <c r="A132" s="142"/>
      <c r="B132" s="105"/>
      <c r="C132" s="105"/>
      <c r="D132" s="105"/>
      <c r="E132" s="105"/>
      <c r="F132" s="105"/>
      <c r="G132" s="105"/>
      <c r="H132" s="105"/>
      <c r="I132" s="105"/>
      <c r="J132" s="105"/>
      <c r="K132" s="105"/>
    </row>
    <row r="133" spans="1:11" ht="15" customHeight="1" x14ac:dyDescent="0.3">
      <c r="A133" s="142"/>
      <c r="B133" s="105"/>
      <c r="C133" s="105"/>
      <c r="D133" s="105"/>
      <c r="E133" s="105"/>
      <c r="F133" s="105"/>
      <c r="G133" s="105"/>
      <c r="H133" s="105"/>
      <c r="I133" s="105"/>
      <c r="J133" s="105"/>
      <c r="K133" s="105"/>
    </row>
    <row r="134" spans="1:11" ht="15" customHeight="1" x14ac:dyDescent="0.3">
      <c r="A134" s="142"/>
      <c r="B134" s="143"/>
      <c r="C134" s="143"/>
      <c r="D134" s="105"/>
      <c r="E134" s="105"/>
      <c r="F134" s="143"/>
      <c r="G134" s="143"/>
      <c r="H134" s="105"/>
      <c r="I134" s="105"/>
      <c r="J134" s="105"/>
      <c r="K134" s="105"/>
    </row>
    <row r="135" spans="1:11" x14ac:dyDescent="0.3">
      <c r="A135" s="142"/>
      <c r="B135" s="105"/>
      <c r="C135" s="105"/>
      <c r="D135" s="105"/>
      <c r="E135" s="105"/>
      <c r="F135" s="105"/>
      <c r="G135" s="105"/>
      <c r="H135" s="105"/>
      <c r="I135" s="105"/>
      <c r="J135" s="105"/>
      <c r="K135" s="105"/>
    </row>
    <row r="136" spans="1:11" x14ac:dyDescent="0.3">
      <c r="A136" s="142"/>
      <c r="B136" s="105"/>
      <c r="C136" s="105"/>
      <c r="D136" s="105"/>
      <c r="E136" s="105"/>
      <c r="F136" s="105"/>
      <c r="G136" s="105"/>
      <c r="H136" s="105"/>
      <c r="I136" s="105"/>
      <c r="J136" s="105"/>
      <c r="K136" s="105"/>
    </row>
    <row r="137" spans="1:11" x14ac:dyDescent="0.3">
      <c r="A137" s="105"/>
      <c r="B137" s="143"/>
      <c r="C137" s="143"/>
      <c r="D137" s="105"/>
      <c r="E137" s="105"/>
      <c r="F137" s="143"/>
      <c r="G137" s="143"/>
      <c r="H137" s="105"/>
      <c r="I137" s="105"/>
      <c r="J137" s="105"/>
      <c r="K137" s="105"/>
    </row>
    <row r="138" spans="1:11" x14ac:dyDescent="0.3">
      <c r="A138" s="105"/>
      <c r="B138" s="105"/>
      <c r="C138" s="105"/>
      <c r="D138" s="105"/>
      <c r="E138" s="105"/>
      <c r="F138" s="105"/>
      <c r="G138" s="105"/>
      <c r="H138" s="105"/>
      <c r="I138" s="105"/>
      <c r="J138" s="105"/>
      <c r="K138" s="105"/>
    </row>
    <row r="139" spans="1:11" x14ac:dyDescent="0.3">
      <c r="A139" s="105"/>
      <c r="B139" s="105"/>
      <c r="C139" s="105"/>
      <c r="D139" s="105"/>
      <c r="E139" s="105"/>
      <c r="F139" s="105"/>
      <c r="G139" s="105"/>
      <c r="H139" s="105"/>
      <c r="I139" s="105"/>
      <c r="J139" s="105"/>
      <c r="K139" s="105"/>
    </row>
    <row r="140" spans="1:11" x14ac:dyDescent="0.3">
      <c r="A140" s="105"/>
      <c r="B140" s="143"/>
      <c r="C140" s="143"/>
      <c r="D140" s="105"/>
      <c r="E140" s="105"/>
      <c r="F140" s="143"/>
      <c r="G140" s="143"/>
      <c r="H140" s="105"/>
      <c r="I140" s="105"/>
      <c r="J140" s="105"/>
      <c r="K140" s="105"/>
    </row>
    <row r="141" spans="1:11" x14ac:dyDescent="0.3">
      <c r="A141" s="105"/>
      <c r="B141" s="105"/>
      <c r="C141" s="105"/>
      <c r="D141" s="105"/>
      <c r="E141" s="105"/>
      <c r="F141" s="105"/>
      <c r="G141" s="105"/>
      <c r="H141" s="105"/>
      <c r="I141" s="105"/>
      <c r="J141" s="105"/>
      <c r="K141" s="105"/>
    </row>
    <row r="142" spans="1:11" x14ac:dyDescent="0.3">
      <c r="A142" s="105"/>
      <c r="B142" s="105"/>
      <c r="C142" s="105"/>
      <c r="D142" s="105"/>
      <c r="E142" s="105"/>
      <c r="F142" s="105"/>
      <c r="G142" s="105"/>
      <c r="H142" s="105"/>
      <c r="I142" s="105"/>
      <c r="J142" s="105"/>
      <c r="K142" s="105"/>
    </row>
    <row r="143" spans="1:11" x14ac:dyDescent="0.3">
      <c r="A143" s="105"/>
      <c r="B143" s="143"/>
      <c r="C143" s="143"/>
      <c r="D143" s="105"/>
      <c r="E143" s="105"/>
      <c r="F143" s="143"/>
      <c r="G143" s="143"/>
      <c r="H143" s="105"/>
      <c r="I143" s="105"/>
      <c r="J143" s="105"/>
      <c r="K143" s="105"/>
    </row>
    <row r="144" spans="1:11" x14ac:dyDescent="0.3">
      <c r="A144" s="105"/>
      <c r="B144" s="105"/>
      <c r="C144" s="105"/>
      <c r="D144" s="105"/>
      <c r="E144" s="105"/>
      <c r="F144" s="105"/>
      <c r="G144" s="105"/>
      <c r="H144" s="105"/>
      <c r="I144" s="105"/>
      <c r="J144" s="105"/>
      <c r="K144" s="105"/>
    </row>
    <row r="145" spans="1:11" x14ac:dyDescent="0.3">
      <c r="A145" s="105"/>
      <c r="B145" s="105"/>
      <c r="C145" s="105"/>
      <c r="D145" s="105"/>
      <c r="E145" s="105"/>
      <c r="F145" s="105"/>
      <c r="G145" s="105"/>
      <c r="H145" s="105"/>
      <c r="I145" s="105"/>
      <c r="J145" s="105"/>
      <c r="K145" s="105"/>
    </row>
    <row r="146" spans="1:11" x14ac:dyDescent="0.3">
      <c r="A146" s="105"/>
      <c r="B146" s="105"/>
      <c r="C146" s="105"/>
      <c r="D146" s="105"/>
      <c r="E146" s="105"/>
      <c r="F146" s="105"/>
      <c r="G146" s="105"/>
      <c r="H146" s="105"/>
      <c r="I146" s="105"/>
      <c r="J146" s="105"/>
      <c r="K146" s="105"/>
    </row>
    <row r="147" spans="1:11" x14ac:dyDescent="0.3">
      <c r="A147" s="105"/>
      <c r="B147" s="105"/>
      <c r="C147" s="105"/>
      <c r="D147" s="105"/>
      <c r="E147" s="105"/>
      <c r="F147" s="105"/>
      <c r="G147" s="105"/>
      <c r="H147" s="105"/>
      <c r="I147" s="105"/>
      <c r="J147" s="105"/>
      <c r="K147" s="105"/>
    </row>
    <row r="148" spans="1:11" x14ac:dyDescent="0.3">
      <c r="A148" s="105"/>
      <c r="B148" s="105"/>
      <c r="C148" s="105"/>
      <c r="D148" s="105"/>
      <c r="E148" s="105"/>
      <c r="F148" s="105"/>
      <c r="G148" s="105"/>
      <c r="H148" s="105"/>
      <c r="I148" s="105"/>
      <c r="J148" s="105"/>
      <c r="K148" s="105"/>
    </row>
    <row r="149" spans="1:11" x14ac:dyDescent="0.3">
      <c r="A149" s="105"/>
      <c r="B149" s="105"/>
      <c r="C149" s="105"/>
      <c r="D149" s="105"/>
      <c r="E149" s="105"/>
      <c r="F149" s="105"/>
      <c r="G149" s="105"/>
      <c r="H149" s="105"/>
      <c r="I149" s="105"/>
      <c r="J149" s="105"/>
      <c r="K149" s="105"/>
    </row>
  </sheetData>
  <sheetProtection algorithmName="SHA-512" hashValue="0obkOSWqhndp9/ThCk9GJdHZ+ht/WGKn7QnLoZHVEHf6/E+91FhbQjxokwoEu03O2QrAljsYEvRoNAEZ/QqXFw==" saltValue="tYC5EiT16a0ExVcJ9vYgNw==" spinCount="100000" sheet="1" scenarios="1"/>
  <mergeCells count="21">
    <mergeCell ref="B137:C137"/>
    <mergeCell ref="F137:G137"/>
    <mergeCell ref="B140:C140"/>
    <mergeCell ref="F140:G140"/>
    <mergeCell ref="B143:C143"/>
    <mergeCell ref="F143:G143"/>
    <mergeCell ref="A131:A136"/>
    <mergeCell ref="B131:G131"/>
    <mergeCell ref="B134:C134"/>
    <mergeCell ref="F134:G134"/>
    <mergeCell ref="B2:H4"/>
    <mergeCell ref="H16:J19"/>
    <mergeCell ref="H25:I25"/>
    <mergeCell ref="B37:H39"/>
    <mergeCell ref="H50:J53"/>
    <mergeCell ref="I57:J58"/>
    <mergeCell ref="B67:H68"/>
    <mergeCell ref="G77:I79"/>
    <mergeCell ref="B94:H96"/>
    <mergeCell ref="I112:K115"/>
    <mergeCell ref="I119:J12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23"/>
  <sheetViews>
    <sheetView topLeftCell="A109" zoomScaleNormal="100" workbookViewId="0"/>
  </sheetViews>
  <sheetFormatPr defaultColWidth="8.6640625" defaultRowHeight="14.4" x14ac:dyDescent="0.3"/>
  <cols>
    <col min="1" max="1" width="17" bestFit="1" customWidth="1"/>
  </cols>
  <sheetData>
    <row r="1" spans="1:8" x14ac:dyDescent="0.3">
      <c r="A1" t="s">
        <v>66</v>
      </c>
      <c r="B1">
        <f>IF('Indicator 8'!B8="",NA(),'Indicator 8'!B8)</f>
        <v>2010</v>
      </c>
      <c r="C1">
        <f>IF('Indicator 8'!C8="",NA(),'Indicator 8'!C8)</f>
        <v>2011</v>
      </c>
      <c r="D1">
        <f>IF('Indicator 8'!D8="",NA(),'Indicator 8'!D8)</f>
        <v>2012</v>
      </c>
      <c r="E1">
        <f>IF('Indicator 8'!E8="",NA(),'Indicator 8'!E8)</f>
        <v>2013</v>
      </c>
      <c r="F1">
        <f>IF('Indicator 8'!F8="",NA(),'Indicator 8'!F8)</f>
        <v>2014</v>
      </c>
      <c r="G1">
        <f>IF('Indicator 8'!G8="",NA(),'Indicator 8'!G8)</f>
        <v>2015</v>
      </c>
      <c r="H1">
        <f>IF('Indicator 8'!H8="",NA(),'Indicator 8'!H8)</f>
        <v>2016</v>
      </c>
    </row>
    <row r="2" spans="1:8" x14ac:dyDescent="0.3">
      <c r="A2" t="s">
        <v>177</v>
      </c>
      <c r="B2" s="4">
        <f>IF('Indicator 8'!B11="[Calculated]",NA(),'Indicator 8'!B11)</f>
        <v>0.70254191454840453</v>
      </c>
      <c r="C2" s="4">
        <f>IF('Indicator 8'!C11="[Calculated]",NA(),'Indicator 8'!C11)</f>
        <v>0.70518358531317493</v>
      </c>
      <c r="D2" s="4">
        <f>IF('Indicator 8'!D11="[Calculated]",NA(),'Indicator 8'!D11)</f>
        <v>0.84747909804915122</v>
      </c>
      <c r="E2" s="4">
        <f>IF('Indicator 8'!E11="[Calculated]",NA(),'Indicator 8'!E11)</f>
        <v>0.83051654368007621</v>
      </c>
      <c r="F2" s="4">
        <f>IF('Indicator 8'!F11="[Calculated]",NA(),'Indicator 8'!F11)</f>
        <v>0.77765756018393295</v>
      </c>
      <c r="G2" s="4">
        <f>IF('Indicator 8'!G11="[Calculated]",NA(),'Indicator 8'!G11)</f>
        <v>0.83346529427289517</v>
      </c>
      <c r="H2" s="4">
        <f>IF('Indicator 8'!H11="[Calculated]",NA(),'Indicator 8'!H11)</f>
        <v>0.70617283950617282</v>
      </c>
    </row>
    <row r="3" spans="1:8" x14ac:dyDescent="0.3">
      <c r="A3" t="s">
        <v>51</v>
      </c>
      <c r="B3" s="4">
        <f>IF('Indicator 8'!B12="[Calculated]",NA(),'Indicator 8'!B12)</f>
        <v>0.75</v>
      </c>
      <c r="C3" s="4">
        <f>IF('Indicator 8'!C12="[Calculated]",NA(),'Indicator 8'!C12)</f>
        <v>0.76</v>
      </c>
      <c r="D3" s="4">
        <f>IF('Indicator 8'!D12="[Calculated]",NA(),'Indicator 8'!D12)</f>
        <v>0.77</v>
      </c>
      <c r="E3" s="4">
        <f>IF('Indicator 8'!E12="[Calculated]",NA(),'Indicator 8'!E12)</f>
        <v>0.78</v>
      </c>
      <c r="F3" s="4">
        <f>IF('Indicator 8'!F12="[Calculated]",NA(),'Indicator 8'!F12)</f>
        <v>0.8</v>
      </c>
      <c r="G3" s="4">
        <f>IF('Indicator 8'!G12="[Calculated]",NA(),'Indicator 8'!G12)</f>
        <v>0.8</v>
      </c>
      <c r="H3" s="4">
        <f>IF('Indicator 8'!H12="[Calculated]",NA(),'Indicator 8'!H12)</f>
        <v>0.81</v>
      </c>
    </row>
    <row r="4" spans="1:8" x14ac:dyDescent="0.3">
      <c r="A4" t="s">
        <v>52</v>
      </c>
      <c r="B4">
        <v>1</v>
      </c>
      <c r="C4">
        <v>2</v>
      </c>
      <c r="D4">
        <v>3</v>
      </c>
      <c r="E4">
        <v>4</v>
      </c>
      <c r="F4">
        <v>5</v>
      </c>
      <c r="G4">
        <v>6</v>
      </c>
      <c r="H4">
        <v>7</v>
      </c>
    </row>
    <row r="6" spans="1:8" x14ac:dyDescent="0.3">
      <c r="B6">
        <f>B1</f>
        <v>2010</v>
      </c>
      <c r="C6">
        <f t="shared" ref="C6:H6" si="0">C1</f>
        <v>2011</v>
      </c>
      <c r="D6">
        <f t="shared" si="0"/>
        <v>2012</v>
      </c>
      <c r="E6">
        <f t="shared" si="0"/>
        <v>2013</v>
      </c>
      <c r="F6">
        <f t="shared" si="0"/>
        <v>2014</v>
      </c>
      <c r="G6">
        <f t="shared" si="0"/>
        <v>2015</v>
      </c>
      <c r="H6">
        <f t="shared" si="0"/>
        <v>2016</v>
      </c>
    </row>
    <row r="7" spans="1:8" x14ac:dyDescent="0.3">
      <c r="A7" t="s">
        <v>57</v>
      </c>
      <c r="B7" s="9">
        <f t="shared" ref="B7:H7" si="1">B2-B3</f>
        <v>-4.7458085451595466E-2</v>
      </c>
      <c r="C7" s="9">
        <f t="shared" si="1"/>
        <v>-5.4816414686825077E-2</v>
      </c>
      <c r="D7" s="9">
        <f t="shared" si="1"/>
        <v>7.7479098049151207E-2</v>
      </c>
      <c r="E7" s="9">
        <f t="shared" si="1"/>
        <v>5.0516543680076187E-2</v>
      </c>
      <c r="F7" s="9">
        <f t="shared" si="1"/>
        <v>-2.2342439816067095E-2</v>
      </c>
      <c r="G7" s="9">
        <f t="shared" si="1"/>
        <v>3.346529427289513E-2</v>
      </c>
      <c r="H7" s="9">
        <f t="shared" si="1"/>
        <v>-0.10382716049382723</v>
      </c>
    </row>
    <row r="8" spans="1:8" x14ac:dyDescent="0.3">
      <c r="B8" s="78"/>
      <c r="C8" s="78"/>
      <c r="D8" s="78"/>
      <c r="E8" s="4"/>
      <c r="F8" s="4"/>
      <c r="G8" s="4"/>
      <c r="H8" s="4"/>
    </row>
    <row r="9" spans="1:8" x14ac:dyDescent="0.3">
      <c r="B9" t="str">
        <f>IF('Indicator 8'!B41="",NA(),'Indicator 8'!B41)</f>
        <v>Category 1</v>
      </c>
      <c r="C9" t="str">
        <f>IF('Indicator 8'!C41="",NA(),'Indicator 8'!C41)</f>
        <v>Category 2</v>
      </c>
      <c r="D9" t="str">
        <f>IF('Indicator 8'!D41="",NA(),'Indicator 8'!D41)</f>
        <v>Category 3</v>
      </c>
      <c r="E9" t="str">
        <f>IF('Indicator 8'!E41="",NA(),'Indicator 8'!E41)</f>
        <v>Category 4</v>
      </c>
      <c r="F9" t="str">
        <f>IF('Indicator 8'!F41="",NA(),'Indicator 8'!F41)</f>
        <v>Category 5</v>
      </c>
      <c r="G9" t="str">
        <f>IF('Indicator 8'!G41="",NA(),'Indicator 8'!G41)</f>
        <v>Category 6</v>
      </c>
      <c r="H9" t="str">
        <f>IF('Indicator 8'!H41="",NA(),'Indicator 8'!H41)</f>
        <v>Category 7</v>
      </c>
    </row>
    <row r="10" spans="1:8" x14ac:dyDescent="0.3">
      <c r="A10" t="s">
        <v>177</v>
      </c>
      <c r="B10" s="4">
        <f>IF('Indicator 8'!B44="[Calculated]",NA(),'Indicator 8'!B44)</f>
        <v>0.95078299776286357</v>
      </c>
      <c r="C10" s="4">
        <f>IF('Indicator 8'!C44="[Calculated]",NA(),'Indicator 8'!C44)</f>
        <v>0.94464944649446492</v>
      </c>
      <c r="D10" s="4">
        <f>IF('Indicator 8'!D44="[Calculated]",NA(),'Indicator 8'!D44)</f>
        <v>0.88912133891213385</v>
      </c>
      <c r="E10" s="4">
        <f>IF('Indicator 8'!E44="[Calculated]",NA(),'Indicator 8'!E44)</f>
        <v>0.86461538461538456</v>
      </c>
      <c r="F10" s="4">
        <f>IF('Indicator 8'!F44="[Calculated]",NA(),'Indicator 8'!F44)</f>
        <v>0.94285714285714284</v>
      </c>
      <c r="G10" s="4">
        <f>IF('Indicator 8'!G44="[Calculated]",NA(),'Indicator 8'!G44)</f>
        <v>0.82727272727272727</v>
      </c>
      <c r="H10" s="4">
        <f>IF('Indicator 8'!H44="[Calculated]",NA(),'Indicator 8'!H44)</f>
        <v>0.84444444444444444</v>
      </c>
    </row>
    <row r="11" spans="1:8" x14ac:dyDescent="0.3">
      <c r="A11" t="s">
        <v>51</v>
      </c>
      <c r="B11" s="4">
        <f>IF('Indicator 8'!B45="",NA(),'Indicator 8'!B45)</f>
        <v>0.75</v>
      </c>
      <c r="C11" s="4">
        <f>IF('Indicator 8'!C45="",NA(),'Indicator 8'!C45)</f>
        <v>0.75</v>
      </c>
      <c r="D11" s="4">
        <f>IF('Indicator 8'!D45="",NA(),'Indicator 8'!D45)</f>
        <v>0.75</v>
      </c>
      <c r="E11" s="4">
        <f>IF('Indicator 8'!E45="",NA(),'Indicator 8'!E45)</f>
        <v>0.75</v>
      </c>
      <c r="F11" s="4">
        <f>IF('Indicator 8'!F45="",NA(),'Indicator 8'!F45)</f>
        <v>0.75</v>
      </c>
      <c r="G11" s="4">
        <f>IF('Indicator 8'!G45="",NA(),'Indicator 8'!G45)</f>
        <v>0.75</v>
      </c>
      <c r="H11" s="4">
        <f>IF('Indicator 8'!H45="",NA(),'Indicator 8'!H45)</f>
        <v>0.75</v>
      </c>
    </row>
    <row r="13" spans="1:8" x14ac:dyDescent="0.3">
      <c r="A13" s="4" t="s">
        <v>177</v>
      </c>
      <c r="B13" s="12">
        <f>'Indicator 8'!B70*100</f>
        <v>85</v>
      </c>
      <c r="D13" s="1" t="s">
        <v>54</v>
      </c>
      <c r="E13" s="1" t="s">
        <v>55</v>
      </c>
      <c r="F13" s="1" t="s">
        <v>56</v>
      </c>
    </row>
    <row r="14" spans="1:8" x14ac:dyDescent="0.3">
      <c r="D14">
        <v>1</v>
      </c>
      <c r="E14">
        <v>2</v>
      </c>
      <c r="F14" t="e">
        <f>IF(COUNT(E14:$E$113)&lt;=$B$13,E14,NA())</f>
        <v>#N/A</v>
      </c>
    </row>
    <row r="15" spans="1:8" x14ac:dyDescent="0.3">
      <c r="D15">
        <v>2</v>
      </c>
      <c r="E15">
        <v>2</v>
      </c>
      <c r="F15" t="e">
        <f>IF(COUNT(E15:$E$113)&lt;=$B$13,E15,NA())</f>
        <v>#N/A</v>
      </c>
    </row>
    <row r="16" spans="1:8" x14ac:dyDescent="0.3">
      <c r="D16">
        <v>3</v>
      </c>
      <c r="E16">
        <v>2</v>
      </c>
      <c r="F16" t="e">
        <f>IF(COUNT(E16:$E$113)&lt;=$B$13,E16,NA())</f>
        <v>#N/A</v>
      </c>
    </row>
    <row r="17" spans="4:6" x14ac:dyDescent="0.3">
      <c r="D17">
        <v>4</v>
      </c>
      <c r="E17">
        <v>2</v>
      </c>
      <c r="F17" t="e">
        <f>IF(COUNT(E17:$E$113)&lt;=$B$13,E17,NA())</f>
        <v>#N/A</v>
      </c>
    </row>
    <row r="18" spans="4:6" x14ac:dyDescent="0.3">
      <c r="D18">
        <v>5</v>
      </c>
      <c r="E18">
        <v>2</v>
      </c>
      <c r="F18" t="e">
        <f>IF(COUNT(E18:$E$113)&lt;=$B$13,E18,NA())</f>
        <v>#N/A</v>
      </c>
    </row>
    <row r="19" spans="4:6" x14ac:dyDescent="0.3">
      <c r="D19">
        <v>6</v>
      </c>
      <c r="E19">
        <v>2</v>
      </c>
      <c r="F19" t="e">
        <f>IF(COUNT(E19:$E$113)&lt;=$B$13,E19,NA())</f>
        <v>#N/A</v>
      </c>
    </row>
    <row r="20" spans="4:6" x14ac:dyDescent="0.3">
      <c r="D20">
        <v>7</v>
      </c>
      <c r="E20">
        <v>2</v>
      </c>
      <c r="F20" t="e">
        <f>IF(COUNT(E20:$E$113)&lt;=$B$13,E20,NA())</f>
        <v>#N/A</v>
      </c>
    </row>
    <row r="21" spans="4:6" x14ac:dyDescent="0.3">
      <c r="D21">
        <v>8</v>
      </c>
      <c r="E21">
        <v>2</v>
      </c>
      <c r="F21" t="e">
        <f>IF(COUNT(E21:$E$113)&lt;=$B$13,E21,NA())</f>
        <v>#N/A</v>
      </c>
    </row>
    <row r="22" spans="4:6" x14ac:dyDescent="0.3">
      <c r="D22">
        <v>9</v>
      </c>
      <c r="E22">
        <v>2</v>
      </c>
      <c r="F22" t="e">
        <f>IF(COUNT(E22:$E$113)&lt;=$B$13,E22,NA())</f>
        <v>#N/A</v>
      </c>
    </row>
    <row r="23" spans="4:6" x14ac:dyDescent="0.3">
      <c r="D23">
        <v>10</v>
      </c>
      <c r="E23">
        <v>2</v>
      </c>
      <c r="F23" t="e">
        <f>IF(COUNT(E23:$E$113)&lt;=$B$13,E23,NA())</f>
        <v>#N/A</v>
      </c>
    </row>
    <row r="24" spans="4:6" x14ac:dyDescent="0.3">
      <c r="D24">
        <v>1</v>
      </c>
      <c r="E24">
        <v>5</v>
      </c>
      <c r="F24" t="e">
        <f>IF(COUNT(E24:$E$113)&lt;=$B$13,E24,NA())</f>
        <v>#N/A</v>
      </c>
    </row>
    <row r="25" spans="4:6" x14ac:dyDescent="0.3">
      <c r="D25">
        <v>2</v>
      </c>
      <c r="E25">
        <v>5</v>
      </c>
      <c r="F25" t="e">
        <f>IF(COUNT(E25:$E$113)&lt;=$B$13,E25,NA())</f>
        <v>#N/A</v>
      </c>
    </row>
    <row r="26" spans="4:6" x14ac:dyDescent="0.3">
      <c r="D26">
        <v>3</v>
      </c>
      <c r="E26">
        <v>5</v>
      </c>
      <c r="F26" t="e">
        <f>IF(COUNT(E26:$E$113)&lt;=$B$13,E26,NA())</f>
        <v>#N/A</v>
      </c>
    </row>
    <row r="27" spans="4:6" x14ac:dyDescent="0.3">
      <c r="D27">
        <v>4</v>
      </c>
      <c r="E27">
        <v>5</v>
      </c>
      <c r="F27" t="e">
        <f>IF(COUNT(E27:$E$113)&lt;=$B$13,E27,NA())</f>
        <v>#N/A</v>
      </c>
    </row>
    <row r="28" spans="4:6" x14ac:dyDescent="0.3">
      <c r="D28">
        <v>5</v>
      </c>
      <c r="E28">
        <v>5</v>
      </c>
      <c r="F28" t="e">
        <f>IF(COUNT(E28:$E$113)&lt;=$B$13,E28,NA())</f>
        <v>#N/A</v>
      </c>
    </row>
    <row r="29" spans="4:6" x14ac:dyDescent="0.3">
      <c r="D29">
        <v>6</v>
      </c>
      <c r="E29">
        <v>5</v>
      </c>
      <c r="F29">
        <f>IF(COUNT(E29:$E$113)&lt;=$B$13,E29,NA())</f>
        <v>5</v>
      </c>
    </row>
    <row r="30" spans="4:6" x14ac:dyDescent="0.3">
      <c r="D30">
        <v>7</v>
      </c>
      <c r="E30">
        <v>5</v>
      </c>
      <c r="F30">
        <f>IF(COUNT(E30:$E$113)&lt;=$B$13,E30,NA())</f>
        <v>5</v>
      </c>
    </row>
    <row r="31" spans="4:6" x14ac:dyDescent="0.3">
      <c r="D31">
        <v>8</v>
      </c>
      <c r="E31">
        <v>5</v>
      </c>
      <c r="F31">
        <f>IF(COUNT(E31:$E$113)&lt;=$B$13,E31,NA())</f>
        <v>5</v>
      </c>
    </row>
    <row r="32" spans="4:6" x14ac:dyDescent="0.3">
      <c r="D32">
        <v>9</v>
      </c>
      <c r="E32">
        <v>5</v>
      </c>
      <c r="F32">
        <f>IF(COUNT(E32:$E$113)&lt;=$B$13,E32,NA())</f>
        <v>5</v>
      </c>
    </row>
    <row r="33" spans="4:6" x14ac:dyDescent="0.3">
      <c r="D33">
        <v>10</v>
      </c>
      <c r="E33">
        <v>5</v>
      </c>
      <c r="F33">
        <f>IF(COUNT(E33:$E$113)&lt;=$B$13,E33,NA())</f>
        <v>5</v>
      </c>
    </row>
    <row r="34" spans="4:6" x14ac:dyDescent="0.3">
      <c r="D34">
        <v>1</v>
      </c>
      <c r="E34">
        <v>8</v>
      </c>
      <c r="F34">
        <f>IF(COUNT(E34:$E$113)&lt;=$B$13,E34,NA())</f>
        <v>8</v>
      </c>
    </row>
    <row r="35" spans="4:6" x14ac:dyDescent="0.3">
      <c r="D35">
        <v>2</v>
      </c>
      <c r="E35">
        <v>8</v>
      </c>
      <c r="F35">
        <f>IF(COUNT(E35:$E$113)&lt;=$B$13,E35,NA())</f>
        <v>8</v>
      </c>
    </row>
    <row r="36" spans="4:6" x14ac:dyDescent="0.3">
      <c r="D36">
        <v>3</v>
      </c>
      <c r="E36">
        <v>8</v>
      </c>
      <c r="F36">
        <f>IF(COUNT(E36:$E$113)&lt;=$B$13,E36,NA())</f>
        <v>8</v>
      </c>
    </row>
    <row r="37" spans="4:6" x14ac:dyDescent="0.3">
      <c r="D37">
        <v>4</v>
      </c>
      <c r="E37">
        <v>8</v>
      </c>
      <c r="F37">
        <f>IF(COUNT(E37:$E$113)&lt;=$B$13,E37,NA())</f>
        <v>8</v>
      </c>
    </row>
    <row r="38" spans="4:6" x14ac:dyDescent="0.3">
      <c r="D38">
        <v>5</v>
      </c>
      <c r="E38">
        <v>8</v>
      </c>
      <c r="F38">
        <f>IF(COUNT(E38:$E$113)&lt;=$B$13,E38,NA())</f>
        <v>8</v>
      </c>
    </row>
    <row r="39" spans="4:6" x14ac:dyDescent="0.3">
      <c r="D39">
        <v>6</v>
      </c>
      <c r="E39">
        <v>8</v>
      </c>
      <c r="F39">
        <f>IF(COUNT(E39:$E$113)&lt;=$B$13,E39,NA())</f>
        <v>8</v>
      </c>
    </row>
    <row r="40" spans="4:6" x14ac:dyDescent="0.3">
      <c r="D40">
        <v>7</v>
      </c>
      <c r="E40">
        <v>8</v>
      </c>
      <c r="F40">
        <f>IF(COUNT(E40:$E$113)&lt;=$B$13,E40,NA())</f>
        <v>8</v>
      </c>
    </row>
    <row r="41" spans="4:6" x14ac:dyDescent="0.3">
      <c r="D41">
        <v>8</v>
      </c>
      <c r="E41">
        <v>8</v>
      </c>
      <c r="F41">
        <f>IF(COUNT(E41:$E$113)&lt;=$B$13,E41,NA())</f>
        <v>8</v>
      </c>
    </row>
    <row r="42" spans="4:6" x14ac:dyDescent="0.3">
      <c r="D42">
        <v>9</v>
      </c>
      <c r="E42">
        <v>8</v>
      </c>
      <c r="F42">
        <f>IF(COUNT(E42:$E$113)&lt;=$B$13,E42,NA())</f>
        <v>8</v>
      </c>
    </row>
    <row r="43" spans="4:6" x14ac:dyDescent="0.3">
      <c r="D43">
        <v>10</v>
      </c>
      <c r="E43">
        <v>8</v>
      </c>
      <c r="F43">
        <f>IF(COUNT(E43:$E$113)&lt;=$B$13,E43,NA())</f>
        <v>8</v>
      </c>
    </row>
    <row r="44" spans="4:6" x14ac:dyDescent="0.3">
      <c r="D44">
        <v>1</v>
      </c>
      <c r="E44">
        <v>11</v>
      </c>
      <c r="F44">
        <f>IF(COUNT(E44:$E$113)&lt;=$B$13,E44,NA())</f>
        <v>11</v>
      </c>
    </row>
    <row r="45" spans="4:6" x14ac:dyDescent="0.3">
      <c r="D45">
        <v>2</v>
      </c>
      <c r="E45">
        <v>11</v>
      </c>
      <c r="F45">
        <f>IF(COUNT(E45:$E$113)&lt;=$B$13,E45,NA())</f>
        <v>11</v>
      </c>
    </row>
    <row r="46" spans="4:6" x14ac:dyDescent="0.3">
      <c r="D46">
        <v>3</v>
      </c>
      <c r="E46">
        <v>11</v>
      </c>
      <c r="F46">
        <f>IF(COUNT(E46:$E$113)&lt;=$B$13,E46,NA())</f>
        <v>11</v>
      </c>
    </row>
    <row r="47" spans="4:6" x14ac:dyDescent="0.3">
      <c r="D47">
        <v>4</v>
      </c>
      <c r="E47">
        <v>11</v>
      </c>
      <c r="F47">
        <f>IF(COUNT(E47:$E$113)&lt;=$B$13,E47,NA())</f>
        <v>11</v>
      </c>
    </row>
    <row r="48" spans="4:6" x14ac:dyDescent="0.3">
      <c r="D48">
        <v>5</v>
      </c>
      <c r="E48">
        <v>11</v>
      </c>
      <c r="F48">
        <f>IF(COUNT(E48:$E$113)&lt;=$B$13,E48,NA())</f>
        <v>11</v>
      </c>
    </row>
    <row r="49" spans="4:6" x14ac:dyDescent="0.3">
      <c r="D49">
        <v>6</v>
      </c>
      <c r="E49">
        <v>11</v>
      </c>
      <c r="F49">
        <f>IF(COUNT(E49:$E$113)&lt;=$B$13,E49,NA())</f>
        <v>11</v>
      </c>
    </row>
    <row r="50" spans="4:6" x14ac:dyDescent="0.3">
      <c r="D50">
        <v>7</v>
      </c>
      <c r="E50">
        <v>11</v>
      </c>
      <c r="F50">
        <f>IF(COUNT(E50:$E$113)&lt;=$B$13,E50,NA())</f>
        <v>11</v>
      </c>
    </row>
    <row r="51" spans="4:6" x14ac:dyDescent="0.3">
      <c r="D51">
        <v>8</v>
      </c>
      <c r="E51">
        <v>11</v>
      </c>
      <c r="F51">
        <f>IF(COUNT(E51:$E$113)&lt;=$B$13,E51,NA())</f>
        <v>11</v>
      </c>
    </row>
    <row r="52" spans="4:6" x14ac:dyDescent="0.3">
      <c r="D52">
        <v>9</v>
      </c>
      <c r="E52">
        <v>11</v>
      </c>
      <c r="F52">
        <f>IF(COUNT(E52:$E$113)&lt;=$B$13,E52,NA())</f>
        <v>11</v>
      </c>
    </row>
    <row r="53" spans="4:6" x14ac:dyDescent="0.3">
      <c r="D53">
        <v>10</v>
      </c>
      <c r="E53">
        <v>11</v>
      </c>
      <c r="F53">
        <f>IF(COUNT(E53:$E$113)&lt;=$B$13,E53,NA())</f>
        <v>11</v>
      </c>
    </row>
    <row r="54" spans="4:6" x14ac:dyDescent="0.3">
      <c r="D54">
        <v>1</v>
      </c>
      <c r="E54">
        <v>14</v>
      </c>
      <c r="F54">
        <f>IF(COUNT(E54:$E$113)&lt;=$B$13,E54,NA())</f>
        <v>14</v>
      </c>
    </row>
    <row r="55" spans="4:6" x14ac:dyDescent="0.3">
      <c r="D55">
        <v>2</v>
      </c>
      <c r="E55">
        <v>14</v>
      </c>
      <c r="F55">
        <f>IF(COUNT(E55:$E$113)&lt;=$B$13,E55,NA())</f>
        <v>14</v>
      </c>
    </row>
    <row r="56" spans="4:6" x14ac:dyDescent="0.3">
      <c r="D56">
        <v>3</v>
      </c>
      <c r="E56">
        <v>14</v>
      </c>
      <c r="F56">
        <f>IF(COUNT(E56:$E$113)&lt;=$B$13,E56,NA())</f>
        <v>14</v>
      </c>
    </row>
    <row r="57" spans="4:6" x14ac:dyDescent="0.3">
      <c r="D57">
        <v>4</v>
      </c>
      <c r="E57">
        <v>14</v>
      </c>
      <c r="F57">
        <f>IF(COUNT(E57:$E$113)&lt;=$B$13,E57,NA())</f>
        <v>14</v>
      </c>
    </row>
    <row r="58" spans="4:6" x14ac:dyDescent="0.3">
      <c r="D58">
        <v>5</v>
      </c>
      <c r="E58">
        <v>14</v>
      </c>
      <c r="F58">
        <f>IF(COUNT(E58:$E$113)&lt;=$B$13,E58,NA())</f>
        <v>14</v>
      </c>
    </row>
    <row r="59" spans="4:6" x14ac:dyDescent="0.3">
      <c r="D59">
        <v>6</v>
      </c>
      <c r="E59">
        <v>14</v>
      </c>
      <c r="F59">
        <f>IF(COUNT(E59:$E$113)&lt;=$B$13,E59,NA())</f>
        <v>14</v>
      </c>
    </row>
    <row r="60" spans="4:6" x14ac:dyDescent="0.3">
      <c r="D60">
        <v>7</v>
      </c>
      <c r="E60">
        <v>14</v>
      </c>
      <c r="F60">
        <f>IF(COUNT(E60:$E$113)&lt;=$B$13,E60,NA())</f>
        <v>14</v>
      </c>
    </row>
    <row r="61" spans="4:6" x14ac:dyDescent="0.3">
      <c r="D61">
        <v>8</v>
      </c>
      <c r="E61">
        <v>14</v>
      </c>
      <c r="F61">
        <f>IF(COUNT(E61:$E$113)&lt;=$B$13,E61,NA())</f>
        <v>14</v>
      </c>
    </row>
    <row r="62" spans="4:6" x14ac:dyDescent="0.3">
      <c r="D62">
        <v>9</v>
      </c>
      <c r="E62">
        <v>14</v>
      </c>
      <c r="F62">
        <f>IF(COUNT(E62:$E$113)&lt;=$B$13,E62,NA())</f>
        <v>14</v>
      </c>
    </row>
    <row r="63" spans="4:6" x14ac:dyDescent="0.3">
      <c r="D63">
        <v>10</v>
      </c>
      <c r="E63">
        <v>14</v>
      </c>
      <c r="F63">
        <f>IF(COUNT(E63:$E$113)&lt;=$B$13,E63,NA())</f>
        <v>14</v>
      </c>
    </row>
    <row r="64" spans="4:6" x14ac:dyDescent="0.3">
      <c r="D64">
        <v>1</v>
      </c>
      <c r="E64">
        <v>17</v>
      </c>
      <c r="F64">
        <f>IF(COUNT(E64:$E$113)&lt;=$B$13,E64,NA())</f>
        <v>17</v>
      </c>
    </row>
    <row r="65" spans="4:6" x14ac:dyDescent="0.3">
      <c r="D65">
        <v>2</v>
      </c>
      <c r="E65">
        <v>17</v>
      </c>
      <c r="F65">
        <f>IF(COUNT(E65:$E$113)&lt;=$B$13,E65,NA())</f>
        <v>17</v>
      </c>
    </row>
    <row r="66" spans="4:6" x14ac:dyDescent="0.3">
      <c r="D66">
        <v>3</v>
      </c>
      <c r="E66">
        <v>17</v>
      </c>
      <c r="F66">
        <f>IF(COUNT(E66:$E$113)&lt;=$B$13,E66,NA())</f>
        <v>17</v>
      </c>
    </row>
    <row r="67" spans="4:6" x14ac:dyDescent="0.3">
      <c r="D67">
        <v>4</v>
      </c>
      <c r="E67">
        <v>17</v>
      </c>
      <c r="F67">
        <f>IF(COUNT(E67:$E$113)&lt;=$B$13,E67,NA())</f>
        <v>17</v>
      </c>
    </row>
    <row r="68" spans="4:6" x14ac:dyDescent="0.3">
      <c r="D68">
        <v>5</v>
      </c>
      <c r="E68">
        <v>17</v>
      </c>
      <c r="F68">
        <f>IF(COUNT(E68:$E$113)&lt;=$B$13,E68,NA())</f>
        <v>17</v>
      </c>
    </row>
    <row r="69" spans="4:6" x14ac:dyDescent="0.3">
      <c r="D69">
        <v>6</v>
      </c>
      <c r="E69">
        <v>17</v>
      </c>
      <c r="F69">
        <f>IF(COUNT(E69:$E$113)&lt;=$B$13,E69,NA())</f>
        <v>17</v>
      </c>
    </row>
    <row r="70" spans="4:6" x14ac:dyDescent="0.3">
      <c r="D70">
        <v>7</v>
      </c>
      <c r="E70">
        <v>17</v>
      </c>
      <c r="F70">
        <f>IF(COUNT(E70:$E$113)&lt;=$B$13,E70,NA())</f>
        <v>17</v>
      </c>
    </row>
    <row r="71" spans="4:6" x14ac:dyDescent="0.3">
      <c r="D71">
        <v>8</v>
      </c>
      <c r="E71">
        <v>17</v>
      </c>
      <c r="F71">
        <f>IF(COUNT(E71:$E$113)&lt;=$B$13,E71,NA())</f>
        <v>17</v>
      </c>
    </row>
    <row r="72" spans="4:6" x14ac:dyDescent="0.3">
      <c r="D72">
        <v>9</v>
      </c>
      <c r="E72">
        <v>17</v>
      </c>
      <c r="F72">
        <f>IF(COUNT(E72:$E$113)&lt;=$B$13,E72,NA())</f>
        <v>17</v>
      </c>
    </row>
    <row r="73" spans="4:6" x14ac:dyDescent="0.3">
      <c r="D73">
        <v>10</v>
      </c>
      <c r="E73">
        <v>17</v>
      </c>
      <c r="F73">
        <f>IF(COUNT(E73:$E$113)&lt;=$B$13,E73,NA())</f>
        <v>17</v>
      </c>
    </row>
    <row r="74" spans="4:6" x14ac:dyDescent="0.3">
      <c r="D74">
        <v>1</v>
      </c>
      <c r="E74">
        <v>20</v>
      </c>
      <c r="F74">
        <f>IF(COUNT(E74:$E$113)&lt;=$B$13,E74,NA())</f>
        <v>20</v>
      </c>
    </row>
    <row r="75" spans="4:6" x14ac:dyDescent="0.3">
      <c r="D75">
        <v>2</v>
      </c>
      <c r="E75">
        <v>20</v>
      </c>
      <c r="F75">
        <f>IF(COUNT(E75:$E$113)&lt;=$B$13,E75,NA())</f>
        <v>20</v>
      </c>
    </row>
    <row r="76" spans="4:6" x14ac:dyDescent="0.3">
      <c r="D76">
        <v>3</v>
      </c>
      <c r="E76">
        <v>20</v>
      </c>
      <c r="F76">
        <f>IF(COUNT(E76:$E$113)&lt;=$B$13,E76,NA())</f>
        <v>20</v>
      </c>
    </row>
    <row r="77" spans="4:6" x14ac:dyDescent="0.3">
      <c r="D77">
        <v>4</v>
      </c>
      <c r="E77">
        <v>20</v>
      </c>
      <c r="F77">
        <f>IF(COUNT(E77:$E$113)&lt;=$B$13,E77,NA())</f>
        <v>20</v>
      </c>
    </row>
    <row r="78" spans="4:6" x14ac:dyDescent="0.3">
      <c r="D78">
        <v>5</v>
      </c>
      <c r="E78">
        <v>20</v>
      </c>
      <c r="F78">
        <f>IF(COUNT(E78:$E$113)&lt;=$B$13,E78,NA())</f>
        <v>20</v>
      </c>
    </row>
    <row r="79" spans="4:6" x14ac:dyDescent="0.3">
      <c r="D79">
        <v>6</v>
      </c>
      <c r="E79">
        <v>20</v>
      </c>
      <c r="F79">
        <f>IF(COUNT(E79:$E$113)&lt;=$B$13,E79,NA())</f>
        <v>20</v>
      </c>
    </row>
    <row r="80" spans="4:6" x14ac:dyDescent="0.3">
      <c r="D80">
        <v>7</v>
      </c>
      <c r="E80">
        <v>20</v>
      </c>
      <c r="F80">
        <f>IF(COUNT(E80:$E$113)&lt;=$B$13,E80,NA())</f>
        <v>20</v>
      </c>
    </row>
    <row r="81" spans="4:6" x14ac:dyDescent="0.3">
      <c r="D81">
        <v>8</v>
      </c>
      <c r="E81">
        <v>20</v>
      </c>
      <c r="F81">
        <f>IF(COUNT(E81:$E$113)&lt;=$B$13,E81,NA())</f>
        <v>20</v>
      </c>
    </row>
    <row r="82" spans="4:6" x14ac:dyDescent="0.3">
      <c r="D82">
        <v>9</v>
      </c>
      <c r="E82">
        <v>20</v>
      </c>
      <c r="F82">
        <f>IF(COUNT(E82:$E$113)&lt;=$B$13,E82,NA())</f>
        <v>20</v>
      </c>
    </row>
    <row r="83" spans="4:6" x14ac:dyDescent="0.3">
      <c r="D83">
        <v>10</v>
      </c>
      <c r="E83">
        <v>20</v>
      </c>
      <c r="F83">
        <f>IF(COUNT(E83:$E$113)&lt;=$B$13,E83,NA())</f>
        <v>20</v>
      </c>
    </row>
    <row r="84" spans="4:6" x14ac:dyDescent="0.3">
      <c r="D84">
        <v>1</v>
      </c>
      <c r="E84">
        <v>23</v>
      </c>
      <c r="F84">
        <f>IF(COUNT(E84:$E$113)&lt;=$B$13,E84,NA())</f>
        <v>23</v>
      </c>
    </row>
    <row r="85" spans="4:6" x14ac:dyDescent="0.3">
      <c r="D85">
        <v>2</v>
      </c>
      <c r="E85">
        <v>23</v>
      </c>
      <c r="F85">
        <f>IF(COUNT(E85:$E$113)&lt;=$B$13,E85,NA())</f>
        <v>23</v>
      </c>
    </row>
    <row r="86" spans="4:6" x14ac:dyDescent="0.3">
      <c r="D86">
        <v>3</v>
      </c>
      <c r="E86">
        <v>23</v>
      </c>
      <c r="F86">
        <f>IF(COUNT(E86:$E$113)&lt;=$B$13,E86,NA())</f>
        <v>23</v>
      </c>
    </row>
    <row r="87" spans="4:6" x14ac:dyDescent="0.3">
      <c r="D87">
        <v>4</v>
      </c>
      <c r="E87">
        <v>23</v>
      </c>
      <c r="F87">
        <f>IF(COUNT(E87:$E$113)&lt;=$B$13,E87,NA())</f>
        <v>23</v>
      </c>
    </row>
    <row r="88" spans="4:6" x14ac:dyDescent="0.3">
      <c r="D88">
        <v>5</v>
      </c>
      <c r="E88">
        <v>23</v>
      </c>
      <c r="F88">
        <f>IF(COUNT(E88:$E$113)&lt;=$B$13,E88,NA())</f>
        <v>23</v>
      </c>
    </row>
    <row r="89" spans="4:6" x14ac:dyDescent="0.3">
      <c r="D89">
        <v>6</v>
      </c>
      <c r="E89">
        <v>23</v>
      </c>
      <c r="F89">
        <f>IF(COUNT(E89:$E$113)&lt;=$B$13,E89,NA())</f>
        <v>23</v>
      </c>
    </row>
    <row r="90" spans="4:6" x14ac:dyDescent="0.3">
      <c r="D90">
        <v>7</v>
      </c>
      <c r="E90">
        <v>23</v>
      </c>
      <c r="F90">
        <f>IF(COUNT(E90:$E$113)&lt;=$B$13,E90,NA())</f>
        <v>23</v>
      </c>
    </row>
    <row r="91" spans="4:6" x14ac:dyDescent="0.3">
      <c r="D91">
        <v>8</v>
      </c>
      <c r="E91">
        <v>23</v>
      </c>
      <c r="F91">
        <f>IF(COUNT(E91:$E$113)&lt;=$B$13,E91,NA())</f>
        <v>23</v>
      </c>
    </row>
    <row r="92" spans="4:6" x14ac:dyDescent="0.3">
      <c r="D92">
        <v>9</v>
      </c>
      <c r="E92">
        <v>23</v>
      </c>
      <c r="F92">
        <f>IF(COUNT(E92:$E$113)&lt;=$B$13,E92,NA())</f>
        <v>23</v>
      </c>
    </row>
    <row r="93" spans="4:6" x14ac:dyDescent="0.3">
      <c r="D93">
        <v>10</v>
      </c>
      <c r="E93">
        <v>23</v>
      </c>
      <c r="F93">
        <f>IF(COUNT(E93:$E$113)&lt;=$B$13,E93,NA())</f>
        <v>23</v>
      </c>
    </row>
    <row r="94" spans="4:6" x14ac:dyDescent="0.3">
      <c r="D94">
        <v>1</v>
      </c>
      <c r="E94">
        <v>26</v>
      </c>
      <c r="F94">
        <f>IF(COUNT(E94:$E$113)&lt;=$B$13,E94,NA())</f>
        <v>26</v>
      </c>
    </row>
    <row r="95" spans="4:6" x14ac:dyDescent="0.3">
      <c r="D95">
        <v>2</v>
      </c>
      <c r="E95">
        <v>26</v>
      </c>
      <c r="F95">
        <f>IF(COUNT(E95:$E$113)&lt;=$B$13,E95,NA())</f>
        <v>26</v>
      </c>
    </row>
    <row r="96" spans="4:6" x14ac:dyDescent="0.3">
      <c r="D96">
        <v>3</v>
      </c>
      <c r="E96">
        <v>26</v>
      </c>
      <c r="F96">
        <f>IF(COUNT(E96:$E$113)&lt;=$B$13,E96,NA())</f>
        <v>26</v>
      </c>
    </row>
    <row r="97" spans="4:6" x14ac:dyDescent="0.3">
      <c r="D97">
        <v>4</v>
      </c>
      <c r="E97">
        <v>26</v>
      </c>
      <c r="F97">
        <f>IF(COUNT(E97:$E$113)&lt;=$B$13,E97,NA())</f>
        <v>26</v>
      </c>
    </row>
    <row r="98" spans="4:6" x14ac:dyDescent="0.3">
      <c r="D98">
        <v>5</v>
      </c>
      <c r="E98">
        <v>26</v>
      </c>
      <c r="F98">
        <f>IF(COUNT(E98:$E$113)&lt;=$B$13,E98,NA())</f>
        <v>26</v>
      </c>
    </row>
    <row r="99" spans="4:6" x14ac:dyDescent="0.3">
      <c r="D99">
        <v>6</v>
      </c>
      <c r="E99">
        <v>26</v>
      </c>
      <c r="F99">
        <f>IF(COUNT(E99:$E$113)&lt;=$B$13,E99,NA())</f>
        <v>26</v>
      </c>
    </row>
    <row r="100" spans="4:6" x14ac:dyDescent="0.3">
      <c r="D100">
        <v>7</v>
      </c>
      <c r="E100">
        <v>26</v>
      </c>
      <c r="F100">
        <f>IF(COUNT(E100:$E$113)&lt;=$B$13,E100,NA())</f>
        <v>26</v>
      </c>
    </row>
    <row r="101" spans="4:6" x14ac:dyDescent="0.3">
      <c r="D101">
        <v>8</v>
      </c>
      <c r="E101">
        <v>26</v>
      </c>
      <c r="F101">
        <f>IF(COUNT(E101:$E$113)&lt;=$B$13,E101,NA())</f>
        <v>26</v>
      </c>
    </row>
    <row r="102" spans="4:6" x14ac:dyDescent="0.3">
      <c r="D102">
        <v>9</v>
      </c>
      <c r="E102">
        <v>26</v>
      </c>
      <c r="F102">
        <f>IF(COUNT(E102:$E$113)&lt;=$B$13,E102,NA())</f>
        <v>26</v>
      </c>
    </row>
    <row r="103" spans="4:6" x14ac:dyDescent="0.3">
      <c r="D103">
        <v>10</v>
      </c>
      <c r="E103">
        <v>26</v>
      </c>
      <c r="F103">
        <f>IF(COUNT(E103:$E$113)&lt;=$B$13,E103,NA())</f>
        <v>26</v>
      </c>
    </row>
    <row r="104" spans="4:6" x14ac:dyDescent="0.3">
      <c r="D104">
        <v>1</v>
      </c>
      <c r="E104">
        <v>29</v>
      </c>
      <c r="F104">
        <f>IF(COUNT(E104:$E$113)&lt;=$B$13,E104,NA())</f>
        <v>29</v>
      </c>
    </row>
    <row r="105" spans="4:6" x14ac:dyDescent="0.3">
      <c r="D105">
        <v>2</v>
      </c>
      <c r="E105">
        <v>29</v>
      </c>
      <c r="F105">
        <f>IF(COUNT(E105:$E$113)&lt;=$B$13,E105,NA())</f>
        <v>29</v>
      </c>
    </row>
    <row r="106" spans="4:6" x14ac:dyDescent="0.3">
      <c r="D106">
        <v>3</v>
      </c>
      <c r="E106">
        <v>29</v>
      </c>
      <c r="F106">
        <f>IF(COUNT(E106:$E$113)&lt;=$B$13,E106,NA())</f>
        <v>29</v>
      </c>
    </row>
    <row r="107" spans="4:6" x14ac:dyDescent="0.3">
      <c r="D107">
        <v>4</v>
      </c>
      <c r="E107">
        <v>29</v>
      </c>
      <c r="F107">
        <f>IF(COUNT(E107:$E$113)&lt;=$B$13,E107,NA())</f>
        <v>29</v>
      </c>
    </row>
    <row r="108" spans="4:6" x14ac:dyDescent="0.3">
      <c r="D108">
        <v>5</v>
      </c>
      <c r="E108">
        <v>29</v>
      </c>
      <c r="F108">
        <f>IF(COUNT(E108:$E$113)&lt;=$B$13,E108,NA())</f>
        <v>29</v>
      </c>
    </row>
    <row r="109" spans="4:6" x14ac:dyDescent="0.3">
      <c r="D109">
        <v>6</v>
      </c>
      <c r="E109">
        <v>29</v>
      </c>
      <c r="F109">
        <f>IF(COUNT(E109:$E$113)&lt;=$B$13,E109,NA())</f>
        <v>29</v>
      </c>
    </row>
    <row r="110" spans="4:6" x14ac:dyDescent="0.3">
      <c r="D110">
        <v>7</v>
      </c>
      <c r="E110">
        <v>29</v>
      </c>
      <c r="F110">
        <f>IF(COUNT(E110:$E$113)&lt;=$B$13,E110,NA())</f>
        <v>29</v>
      </c>
    </row>
    <row r="111" spans="4:6" x14ac:dyDescent="0.3">
      <c r="D111">
        <v>8</v>
      </c>
      <c r="E111">
        <v>29</v>
      </c>
      <c r="F111">
        <f>IF(COUNT(E111:$E$113)&lt;=$B$13,E111,NA())</f>
        <v>29</v>
      </c>
    </row>
    <row r="112" spans="4:6" x14ac:dyDescent="0.3">
      <c r="D112">
        <v>9</v>
      </c>
      <c r="E112">
        <v>29</v>
      </c>
      <c r="F112">
        <f>IF(COUNT(E112:$E$113)&lt;=$B$13,E112,NA())</f>
        <v>29</v>
      </c>
    </row>
    <row r="113" spans="1:7" x14ac:dyDescent="0.3">
      <c r="D113">
        <v>10</v>
      </c>
      <c r="E113">
        <v>29</v>
      </c>
      <c r="F113">
        <f>IF(COUNT(E113:$E$113)&lt;=$B$13,E113,NA())</f>
        <v>29</v>
      </c>
    </row>
    <row r="116" spans="1:7" ht="43.2" x14ac:dyDescent="0.3">
      <c r="B116" s="2" t="str">
        <f>IF('Indicator 8'!B100="",NA(),'Indicator 8'!B100)</f>
        <v>Very Strongly Agree</v>
      </c>
      <c r="C116" s="2" t="str">
        <f>IF('Indicator 8'!C100="",NA(),'Indicator 8'!C100)</f>
        <v>Strongly Agree</v>
      </c>
      <c r="D116" s="2" t="str">
        <f>IF('Indicator 8'!D100="",NA(),'Indicator 8'!D100)</f>
        <v>Agree</v>
      </c>
      <c r="E116" s="2" t="str">
        <f>IF('Indicator 8'!E100="",NA(),'Indicator 8'!E100)</f>
        <v>Disagree</v>
      </c>
      <c r="F116" s="2" t="str">
        <f>IF('Indicator 8'!F100="",NA(),'Indicator 8'!F100)</f>
        <v>Strongly Disagree</v>
      </c>
      <c r="G116" s="2" t="str">
        <f>IF('Indicator 8'!G100="",NA(),'Indicator 8'!G100)</f>
        <v>Very Strongly Disagree</v>
      </c>
    </row>
    <row r="117" spans="1:7" x14ac:dyDescent="0.3">
      <c r="A117" t="str">
        <f>IF('Indicator 8'!A101="",NA(),'Indicator 8'!A101)</f>
        <v>Schools invite me to the IEP meetings</v>
      </c>
      <c r="B117" s="4">
        <f>IF('Indicator 8'!B101="",NA(),'Indicator 8'!B101)</f>
        <v>0.1</v>
      </c>
      <c r="C117" s="4">
        <f>IF('Indicator 8'!C101="",NA(),'Indicator 8'!C101)</f>
        <v>0.35</v>
      </c>
      <c r="D117" s="4">
        <f>IF('Indicator 8'!D101="",NA(),'Indicator 8'!D101)</f>
        <v>0.1</v>
      </c>
      <c r="E117" s="4">
        <f>IF('Indicator 8'!E101="",NA(),'Indicator 8'!E101)</f>
        <v>0.35</v>
      </c>
      <c r="F117" s="4">
        <f>IF('Indicator 8'!F101="",NA(),'Indicator 8'!F101)</f>
        <v>0.05</v>
      </c>
      <c r="G117" s="4">
        <f>IF('Indicator 8'!G101="",NA(),'Indicator 8'!G101)</f>
        <v>0.05</v>
      </c>
    </row>
    <row r="118" spans="1:7" x14ac:dyDescent="0.3">
      <c r="A118" t="str">
        <f>IF('Indicator 8'!A102="",NA(),'Indicator 8'!A102)</f>
        <v>I am happy with how often the school updates me on my child's progress on IEP goals.</v>
      </c>
      <c r="B118" s="4">
        <f>IF('Indicator 8'!B102="",NA(),'Indicator 8'!B102)</f>
        <v>0.05</v>
      </c>
      <c r="C118" s="4">
        <f>IF('Indicator 8'!C102="",NA(),'Indicator 8'!C102)</f>
        <v>0.35</v>
      </c>
      <c r="D118" s="4">
        <f>IF('Indicator 8'!D102="",NA(),'Indicator 8'!D102)</f>
        <v>0.1</v>
      </c>
      <c r="E118" s="4">
        <f>IF('Indicator 8'!E102="",NA(),'Indicator 8'!E102)</f>
        <v>0.4</v>
      </c>
      <c r="F118" s="4">
        <f>IF('Indicator 8'!F102="",NA(),'Indicator 8'!F102)</f>
        <v>0.05</v>
      </c>
      <c r="G118" s="4">
        <f>IF('Indicator 8'!G102="",NA(),'Indicator 8'!G102)</f>
        <v>0.05</v>
      </c>
    </row>
    <row r="119" spans="1:7" x14ac:dyDescent="0.3">
      <c r="A119" t="str">
        <f>IF('Indicator 8'!A103="",NA(),'Indicator 8'!A103)</f>
        <v>I am an equal partner with school staff in planning my child's IEP</v>
      </c>
      <c r="B119" s="4">
        <f>IF('Indicator 8'!B103="",NA(),'Indicator 8'!B103)</f>
        <v>0.2</v>
      </c>
      <c r="C119" s="4">
        <f>IF('Indicator 8'!C103="",NA(),'Indicator 8'!C103)</f>
        <v>0.3</v>
      </c>
      <c r="D119" s="4">
        <f>IF('Indicator 8'!D103="",NA(),'Indicator 8'!D103)</f>
        <v>0.15</v>
      </c>
      <c r="E119" s="4">
        <f>IF('Indicator 8'!E103="",NA(),'Indicator 8'!E103)</f>
        <v>0.2</v>
      </c>
      <c r="F119" s="4">
        <f>IF('Indicator 8'!F103="",NA(),'Indicator 8'!F103)</f>
        <v>0.05</v>
      </c>
      <c r="G119" s="4">
        <f>IF('Indicator 8'!G103="",NA(),'Indicator 8'!G103)</f>
        <v>0.1</v>
      </c>
    </row>
    <row r="120" spans="1:7" x14ac:dyDescent="0.3">
      <c r="A120" t="str">
        <f>IF('Indicator 8'!A104="",NA(),'Indicator 8'!A104)</f>
        <v>School staff ask me if my child's IEP services are meeting my child's needs.</v>
      </c>
      <c r="B120" s="4">
        <f>IF('Indicator 8'!B104="",NA(),'Indicator 8'!B104)</f>
        <v>0.2</v>
      </c>
      <c r="C120" s="4">
        <f>IF('Indicator 8'!C104="",NA(),'Indicator 8'!C104)</f>
        <v>0.45</v>
      </c>
      <c r="D120" s="4">
        <f>IF('Indicator 8'!D104="",NA(),'Indicator 8'!D104)</f>
        <v>0.2</v>
      </c>
      <c r="E120" s="4">
        <f>IF('Indicator 8'!E104="",NA(),'Indicator 8'!E104)</f>
        <v>0.05</v>
      </c>
      <c r="F120" s="4">
        <f>IF('Indicator 8'!F104="",NA(),'Indicator 8'!F104)</f>
        <v>0.05</v>
      </c>
      <c r="G120" s="4">
        <f>IF('Indicator 8'!G104="",NA(),'Indicator 8'!G104)</f>
        <v>0.05</v>
      </c>
    </row>
    <row r="121" spans="1:7" x14ac:dyDescent="0.3">
      <c r="A121" t="str">
        <f>IF('Indicator 8'!A105="",NA(),'Indicator 8'!A105)</f>
        <v>My child receives the services, accomodations, modifications, and supports that are written into their IEP.</v>
      </c>
      <c r="B121" s="4">
        <f>IF('Indicator 8'!B105="",NA(),'Indicator 8'!B105)</f>
        <v>0.45</v>
      </c>
      <c r="C121" s="4">
        <f>IF('Indicator 8'!C105="",NA(),'Indicator 8'!C105)</f>
        <v>0.15</v>
      </c>
      <c r="D121" s="4">
        <f>IF('Indicator 8'!D105="",NA(),'Indicator 8'!D105)</f>
        <v>0.15</v>
      </c>
      <c r="E121" s="4">
        <f>IF('Indicator 8'!E105="",NA(),'Indicator 8'!E105)</f>
        <v>0.15</v>
      </c>
      <c r="F121" s="4">
        <f>IF('Indicator 8'!F105="",NA(),'Indicator 8'!F105)</f>
        <v>0.05</v>
      </c>
      <c r="G121" s="4">
        <f>IF('Indicator 8'!G105="",NA(),'Indicator 8'!G105)</f>
        <v>0.05</v>
      </c>
    </row>
    <row r="122" spans="1:7" x14ac:dyDescent="0.3">
      <c r="A122" t="str">
        <f>IF('Indicator 8'!A106="",NA(),'Indicator 8'!A106)</f>
        <v>IEP meetings are held at a time and place that meets my needs.</v>
      </c>
      <c r="B122" s="4">
        <f>IF('Indicator 8'!B106="",NA(),'Indicator 8'!B106)</f>
        <v>0.1</v>
      </c>
      <c r="C122" s="4">
        <f>IF('Indicator 8'!C106="",NA(),'Indicator 8'!C106)</f>
        <v>0.5</v>
      </c>
      <c r="D122" s="4">
        <f>IF('Indicator 8'!D106="",NA(),'Indicator 8'!D106)</f>
        <v>0.15</v>
      </c>
      <c r="E122" s="4">
        <f>IF('Indicator 8'!E106="",NA(),'Indicator 8'!E106)</f>
        <v>0.15</v>
      </c>
      <c r="F122" s="4">
        <f>IF('Indicator 8'!F106="",NA(),'Indicator 8'!F106)</f>
        <v>0.05</v>
      </c>
      <c r="G122" s="4">
        <f>IF('Indicator 8'!G106="",NA(),'Indicator 8'!G106)</f>
        <v>0.05</v>
      </c>
    </row>
    <row r="123" spans="1:7" x14ac:dyDescent="0.3">
      <c r="A123" t="e">
        <f>IF('Indicator 8'!A107="",NA(),'Indicator 8'!A107)</f>
        <v>#N/A</v>
      </c>
      <c r="B123" s="4" t="e">
        <f>IF('Indicator 8'!B107="",NA(),'Indicator 8'!B107)</f>
        <v>#N/A</v>
      </c>
      <c r="C123" s="4" t="e">
        <f>IF('Indicator 8'!C107="",NA(),'Indicator 8'!C107)</f>
        <v>#N/A</v>
      </c>
      <c r="D123" s="4" t="e">
        <f>IF('Indicator 8'!D107="",NA(),'Indicator 8'!D107)</f>
        <v>#N/A</v>
      </c>
      <c r="E123" s="4" t="e">
        <f>IF('Indicator 8'!E107="",NA(),'Indicator 8'!E107)</f>
        <v>#N/A</v>
      </c>
      <c r="F123" s="4" t="e">
        <f>IF('Indicator 8'!F107="",NA(),'Indicator 8'!F107)</f>
        <v>#N/A</v>
      </c>
      <c r="G123" s="4" t="e">
        <f>IF('Indicator 8'!G107="",NA(),'Indicator 8'!G107)</f>
        <v>#N/A</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EDEFC"/>
  </sheetPr>
  <dimension ref="A1:J67"/>
  <sheetViews>
    <sheetView showGridLines="0" workbookViewId="0"/>
  </sheetViews>
  <sheetFormatPr defaultColWidth="8.6640625" defaultRowHeight="14.4" x14ac:dyDescent="0.3"/>
  <cols>
    <col min="1" max="1" width="53.44140625" customWidth="1"/>
    <col min="2" max="8" width="12.109375" customWidth="1"/>
    <col min="9" max="9" width="11.33203125" customWidth="1"/>
  </cols>
  <sheetData>
    <row r="1" spans="1:8" ht="4.95" customHeight="1" x14ac:dyDescent="0.3">
      <c r="A1" s="31"/>
      <c r="B1" s="31"/>
      <c r="C1" s="31"/>
      <c r="D1" s="31"/>
      <c r="E1" s="31"/>
      <c r="F1" s="31"/>
      <c r="G1" s="31"/>
      <c r="H1" s="31"/>
    </row>
    <row r="2" spans="1:8" ht="18.75" customHeight="1" x14ac:dyDescent="0.35">
      <c r="A2" s="83" t="s">
        <v>102</v>
      </c>
      <c r="B2" s="106" t="s">
        <v>23</v>
      </c>
      <c r="C2" s="106"/>
      <c r="D2" s="106"/>
      <c r="E2" s="106"/>
      <c r="F2" s="106"/>
      <c r="G2" s="106"/>
      <c r="H2" s="106"/>
    </row>
    <row r="3" spans="1:8" ht="18" x14ac:dyDescent="0.35">
      <c r="A3" s="26"/>
      <c r="B3" s="106"/>
      <c r="C3" s="106"/>
      <c r="D3" s="106"/>
      <c r="E3" s="106"/>
      <c r="F3" s="106"/>
      <c r="G3" s="106"/>
      <c r="H3" s="106"/>
    </row>
    <row r="4" spans="1:8" ht="18" x14ac:dyDescent="0.35">
      <c r="A4" s="27" t="s">
        <v>103</v>
      </c>
      <c r="B4" s="106"/>
      <c r="C4" s="106"/>
      <c r="D4" s="106"/>
      <c r="E4" s="106"/>
      <c r="F4" s="106"/>
      <c r="G4" s="106"/>
      <c r="H4" s="106"/>
    </row>
    <row r="5" spans="1:8" x14ac:dyDescent="0.3">
      <c r="A5" s="6"/>
    </row>
    <row r="7" spans="1:8" x14ac:dyDescent="0.3">
      <c r="A7" s="3"/>
    </row>
    <row r="8" spans="1:8" x14ac:dyDescent="0.3">
      <c r="A8" s="7" t="s">
        <v>25</v>
      </c>
      <c r="B8" s="65">
        <v>2010</v>
      </c>
      <c r="C8" s="65">
        <v>2011</v>
      </c>
      <c r="D8" s="65">
        <v>2012</v>
      </c>
      <c r="E8" s="65">
        <v>2013</v>
      </c>
      <c r="F8" s="65">
        <v>2014</v>
      </c>
      <c r="G8" s="65">
        <v>2015</v>
      </c>
      <c r="H8" s="65">
        <v>2016</v>
      </c>
    </row>
    <row r="9" spans="1:8" ht="34.200000000000003" customHeight="1" x14ac:dyDescent="0.3">
      <c r="A9" s="29" t="s">
        <v>104</v>
      </c>
      <c r="B9" s="62">
        <v>3402</v>
      </c>
      <c r="C9" s="62">
        <v>3378</v>
      </c>
      <c r="D9" s="62">
        <v>3248</v>
      </c>
      <c r="E9" s="62">
        <v>3674</v>
      </c>
      <c r="F9" s="62">
        <v>3264</v>
      </c>
      <c r="G9" s="62">
        <v>3158</v>
      </c>
      <c r="H9" s="62">
        <v>2954</v>
      </c>
    </row>
    <row r="10" spans="1:8" ht="34.200000000000003" customHeight="1" x14ac:dyDescent="0.3">
      <c r="A10" s="29" t="s">
        <v>105</v>
      </c>
      <c r="B10" s="62">
        <v>3698</v>
      </c>
      <c r="C10" s="62">
        <v>3704</v>
      </c>
      <c r="D10" s="62">
        <v>3947</v>
      </c>
      <c r="E10" s="62">
        <v>4201</v>
      </c>
      <c r="F10" s="62">
        <v>3697</v>
      </c>
      <c r="G10" s="62">
        <v>3789</v>
      </c>
      <c r="H10" s="62">
        <v>3645</v>
      </c>
    </row>
    <row r="11" spans="1:8" ht="34.200000000000003" customHeight="1" x14ac:dyDescent="0.3">
      <c r="A11" s="29" t="s">
        <v>106</v>
      </c>
      <c r="B11" s="63">
        <f t="shared" ref="B11:H11" si="0">IF(OR(B9="",B10=""),"[Calculated]",B9/B10)</f>
        <v>0.91995673336938888</v>
      </c>
      <c r="C11" s="63">
        <f t="shared" si="0"/>
        <v>0.91198704103671702</v>
      </c>
      <c r="D11" s="63">
        <f t="shared" si="0"/>
        <v>0.82290347099062577</v>
      </c>
      <c r="E11" s="63">
        <f t="shared" si="0"/>
        <v>0.87455367769578674</v>
      </c>
      <c r="F11" s="63">
        <f t="shared" si="0"/>
        <v>0.88287800919664594</v>
      </c>
      <c r="G11" s="63">
        <f t="shared" si="0"/>
        <v>0.83346529427289517</v>
      </c>
      <c r="H11" s="63">
        <f t="shared" si="0"/>
        <v>0.81042524005486971</v>
      </c>
    </row>
    <row r="21" spans="1:9" ht="18" x14ac:dyDescent="0.3">
      <c r="H21" s="108" t="s">
        <v>107</v>
      </c>
      <c r="I21" s="109"/>
    </row>
    <row r="32" spans="1:9" ht="4.95" customHeight="1" x14ac:dyDescent="0.3">
      <c r="A32" s="31"/>
      <c r="B32" s="31"/>
      <c r="C32" s="31"/>
      <c r="D32" s="31"/>
      <c r="E32" s="31"/>
      <c r="F32" s="31"/>
      <c r="G32" s="31"/>
      <c r="H32" s="31"/>
    </row>
    <row r="33" spans="1:10" ht="18.75" customHeight="1" x14ac:dyDescent="0.35">
      <c r="A33" s="83" t="s">
        <v>102</v>
      </c>
      <c r="B33" s="106" t="s">
        <v>64</v>
      </c>
      <c r="C33" s="106"/>
      <c r="D33" s="106"/>
      <c r="E33" s="106"/>
      <c r="F33" s="106"/>
      <c r="G33" s="106"/>
      <c r="H33" s="106"/>
    </row>
    <row r="34" spans="1:10" ht="14.4" customHeight="1" x14ac:dyDescent="0.3">
      <c r="B34" s="106"/>
      <c r="C34" s="106"/>
      <c r="D34" s="106"/>
      <c r="E34" s="106"/>
      <c r="F34" s="106"/>
      <c r="G34" s="106"/>
      <c r="H34" s="106"/>
    </row>
    <row r="35" spans="1:10" ht="18" x14ac:dyDescent="0.35">
      <c r="A35" s="27" t="s">
        <v>103</v>
      </c>
      <c r="B35" s="106"/>
      <c r="C35" s="106"/>
      <c r="D35" s="106"/>
      <c r="E35" s="106"/>
      <c r="F35" s="106"/>
      <c r="G35" s="106"/>
      <c r="H35" s="106"/>
    </row>
    <row r="38" spans="1:10" ht="14.4" customHeight="1" x14ac:dyDescent="0.3">
      <c r="H38" s="132" t="s">
        <v>72</v>
      </c>
      <c r="I38" s="133"/>
      <c r="J38" s="134"/>
    </row>
    <row r="39" spans="1:10" x14ac:dyDescent="0.3">
      <c r="H39" s="135"/>
      <c r="I39" s="136"/>
      <c r="J39" s="137"/>
    </row>
    <row r="40" spans="1:10" x14ac:dyDescent="0.3">
      <c r="H40" s="138"/>
      <c r="I40" s="139"/>
      <c r="J40" s="140"/>
    </row>
    <row r="44" spans="1:10" ht="18" x14ac:dyDescent="0.3">
      <c r="H44" s="60" t="s">
        <v>73</v>
      </c>
    </row>
    <row r="55" spans="1:10" s="31" customFormat="1" ht="4.95" customHeight="1" x14ac:dyDescent="0.3"/>
    <row r="56" spans="1:10" ht="18" customHeight="1" x14ac:dyDescent="0.35">
      <c r="A56" s="83" t="s">
        <v>102</v>
      </c>
      <c r="B56" s="106" t="s">
        <v>64</v>
      </c>
      <c r="C56" s="106"/>
      <c r="D56" s="106"/>
      <c r="E56" s="106"/>
      <c r="F56" s="106"/>
      <c r="G56" s="106"/>
      <c r="H56" s="106"/>
    </row>
    <row r="57" spans="1:10" ht="14.4" customHeight="1" x14ac:dyDescent="0.3">
      <c r="B57" s="106"/>
      <c r="C57" s="106"/>
      <c r="D57" s="106"/>
      <c r="E57" s="106"/>
      <c r="F57" s="106"/>
      <c r="G57" s="106"/>
      <c r="H57" s="106"/>
    </row>
    <row r="58" spans="1:10" ht="54" x14ac:dyDescent="0.35">
      <c r="A58" s="47" t="s">
        <v>95</v>
      </c>
      <c r="B58" s="106"/>
      <c r="C58" s="106"/>
      <c r="D58" s="106"/>
      <c r="E58" s="106"/>
      <c r="F58" s="106"/>
      <c r="G58" s="106"/>
      <c r="H58" s="106"/>
    </row>
    <row r="59" spans="1:10" ht="18" x14ac:dyDescent="0.35">
      <c r="A59" s="32"/>
      <c r="B59" s="87"/>
      <c r="C59" s="87"/>
      <c r="D59" s="87"/>
      <c r="E59" s="87"/>
      <c r="F59" s="87"/>
      <c r="G59" s="87"/>
      <c r="H59" s="87"/>
    </row>
    <row r="60" spans="1:10" ht="18" x14ac:dyDescent="0.35">
      <c r="A60" s="32"/>
      <c r="B60" s="141" t="s">
        <v>108</v>
      </c>
      <c r="C60" s="141"/>
      <c r="D60" s="141"/>
      <c r="E60" s="141"/>
      <c r="F60" s="87"/>
      <c r="G60" s="87"/>
      <c r="H60" s="87"/>
    </row>
    <row r="61" spans="1:10" ht="18" x14ac:dyDescent="0.3">
      <c r="B61" s="130"/>
      <c r="C61" s="130"/>
      <c r="D61" s="130"/>
      <c r="E61" s="130"/>
      <c r="F61" s="130"/>
      <c r="G61" s="130"/>
      <c r="H61" s="130"/>
    </row>
    <row r="62" spans="1:10" ht="14.4" customHeight="1" x14ac:dyDescent="0.3">
      <c r="H62" s="132" t="s">
        <v>97</v>
      </c>
      <c r="I62" s="133"/>
      <c r="J62" s="134"/>
    </row>
    <row r="63" spans="1:10" x14ac:dyDescent="0.3">
      <c r="H63" s="135"/>
      <c r="I63" s="136"/>
      <c r="J63" s="137"/>
    </row>
    <row r="64" spans="1:10" x14ac:dyDescent="0.3">
      <c r="H64" s="138"/>
      <c r="I64" s="139"/>
      <c r="J64" s="140"/>
    </row>
    <row r="67" spans="8:9" ht="18" x14ac:dyDescent="0.3">
      <c r="H67" s="108" t="s">
        <v>98</v>
      </c>
      <c r="I67" s="109"/>
    </row>
  </sheetData>
  <sheetProtection algorithmName="SHA-512" hashValue="ndOeDDyd4ZC5jPl2dtTr6Tf7TeJV7IJubIYa+01+OkUtbtoRj9dF9efXHbCDoeZL33n0nlu1rGcspM4TTYhh+A==" saltValue="+zaxADvUGefD5gv3kIQebg==" spinCount="100000" sheet="1" scenarios="1"/>
  <mergeCells count="9">
    <mergeCell ref="B61:H61"/>
    <mergeCell ref="H62:J64"/>
    <mergeCell ref="H67:I67"/>
    <mergeCell ref="B2:H4"/>
    <mergeCell ref="H21:I21"/>
    <mergeCell ref="B33:H35"/>
    <mergeCell ref="H38:J40"/>
    <mergeCell ref="B56:H58"/>
    <mergeCell ref="B60:E6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9"/>
  <sheetViews>
    <sheetView workbookViewId="0">
      <selection activeCell="H15" sqref="H15"/>
    </sheetView>
  </sheetViews>
  <sheetFormatPr defaultColWidth="8.6640625" defaultRowHeight="14.4" x14ac:dyDescent="0.3"/>
  <sheetData>
    <row r="1" spans="1:8" x14ac:dyDescent="0.3">
      <c r="A1" t="s">
        <v>66</v>
      </c>
      <c r="B1">
        <f>IF('Indicator 13'!B8="",NA(),'Indicator 13'!B8)</f>
        <v>2010</v>
      </c>
      <c r="C1">
        <f>IF('Indicator 13'!C8="",NA(),'Indicator 13'!C8)</f>
        <v>2011</v>
      </c>
      <c r="D1">
        <f>IF('Indicator 13'!D8="",NA(),'Indicator 13'!D8)</f>
        <v>2012</v>
      </c>
      <c r="E1">
        <f>IF('Indicator 13'!E8="",NA(),'Indicator 13'!E8)</f>
        <v>2013</v>
      </c>
      <c r="F1">
        <f>IF('Indicator 13'!F8="",NA(),'Indicator 13'!F8)</f>
        <v>2014</v>
      </c>
      <c r="G1">
        <f>IF('Indicator 13'!G8="",NA(),'Indicator 13'!G8)</f>
        <v>2015</v>
      </c>
      <c r="H1">
        <f>IF('Indicator 13'!H8="",NA(),'Indicator 13'!H8)</f>
        <v>2016</v>
      </c>
    </row>
    <row r="2" spans="1:8" x14ac:dyDescent="0.3">
      <c r="A2" t="s">
        <v>109</v>
      </c>
      <c r="B2" s="4">
        <f>IF('Indicator 13'!B11="[Calculated]",NA(),'Indicator 13'!B11)</f>
        <v>0.91995673336938888</v>
      </c>
      <c r="C2" s="4">
        <f>IF('Indicator 13'!C11="[Calculated]",NA(),'Indicator 13'!C11)</f>
        <v>0.91198704103671702</v>
      </c>
      <c r="D2" s="4">
        <f>IF('Indicator 13'!D11="[Calculated]",NA(),'Indicator 13'!D11)</f>
        <v>0.82290347099062577</v>
      </c>
      <c r="E2" s="4">
        <f>IF('Indicator 13'!E11="[Calculated]",NA(),'Indicator 13'!E11)</f>
        <v>0.87455367769578674</v>
      </c>
      <c r="F2" s="4">
        <f>IF('Indicator 13'!F11="[Calculated]",NA(),'Indicator 13'!F11)</f>
        <v>0.88287800919664594</v>
      </c>
      <c r="G2" s="4">
        <f>IF('Indicator 13'!G11="[Calculated]",NA(),'Indicator 13'!G11)</f>
        <v>0.83346529427289517</v>
      </c>
      <c r="H2" s="4">
        <f>IF('Indicator 13'!H11="[Calculated]",NA(),'Indicator 13'!H11)</f>
        <v>0.81042524005486971</v>
      </c>
    </row>
    <row r="3" spans="1:8" x14ac:dyDescent="0.3">
      <c r="A3" t="s">
        <v>52</v>
      </c>
      <c r="B3">
        <v>1</v>
      </c>
      <c r="C3">
        <v>2</v>
      </c>
      <c r="D3">
        <v>3</v>
      </c>
      <c r="E3">
        <v>4</v>
      </c>
      <c r="F3">
        <v>5</v>
      </c>
      <c r="G3">
        <v>6</v>
      </c>
      <c r="H3">
        <v>7</v>
      </c>
    </row>
    <row r="6" spans="1:8" x14ac:dyDescent="0.3">
      <c r="A6" t="s">
        <v>110</v>
      </c>
      <c r="B6" s="4"/>
      <c r="C6" s="4"/>
      <c r="D6" s="4"/>
      <c r="E6" s="4"/>
      <c r="F6" s="4"/>
      <c r="G6" s="4"/>
      <c r="H6" s="4"/>
    </row>
    <row r="7" spans="1:8" x14ac:dyDescent="0.3">
      <c r="B7" s="78">
        <f ca="1">OFFSET($A$1,0,COUNTA(1:1)-3,1,1)</f>
        <v>2014</v>
      </c>
      <c r="C7" s="78">
        <f ca="1">OFFSET($A$1,0,COUNTA(1:1)-2,1,1)</f>
        <v>2015</v>
      </c>
      <c r="D7" s="78">
        <f ca="1">OFFSET($A$1,0,COUNTA(1:1)-1,1,1)</f>
        <v>2016</v>
      </c>
      <c r="E7" s="4"/>
      <c r="F7" s="4"/>
      <c r="G7" s="4"/>
      <c r="H7" s="4"/>
    </row>
    <row r="8" spans="1:8" x14ac:dyDescent="0.3">
      <c r="B8" s="79">
        <f ca="1">OFFSET($A$2,0,COUNTA(2:2)-3,1,1)</f>
        <v>0.88287800919664594</v>
      </c>
      <c r="C8" s="79">
        <f ca="1">OFFSET($A$2,0,COUNTA(2:2)-2,1,1)</f>
        <v>0.83346529427289517</v>
      </c>
      <c r="D8" s="79">
        <f ca="1">OFFSET($A$2,0,COUNTA(2:2)-1,1,1)</f>
        <v>0.81042524005486971</v>
      </c>
    </row>
    <row r="9" spans="1:8" x14ac:dyDescent="0.3">
      <c r="B9" s="9">
        <f ca="1">1-B8</f>
        <v>0.11712199080335406</v>
      </c>
      <c r="C9" s="9">
        <f ca="1">1-C8</f>
        <v>0.16653470572710483</v>
      </c>
      <c r="D9" s="9">
        <f ca="1">1-D8</f>
        <v>0.18957475994513029</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59999389629810485"/>
  </sheetPr>
  <dimension ref="A1:M109"/>
  <sheetViews>
    <sheetView showGridLines="0" zoomScale="96" zoomScaleNormal="96" workbookViewId="0"/>
  </sheetViews>
  <sheetFormatPr defaultColWidth="8.6640625" defaultRowHeight="14.4" x14ac:dyDescent="0.3"/>
  <cols>
    <col min="1" max="1" width="53.44140625" customWidth="1"/>
    <col min="2" max="2" width="11.6640625" customWidth="1"/>
    <col min="3" max="8" width="12.109375" customWidth="1"/>
    <col min="9" max="9" width="15.109375" customWidth="1"/>
    <col min="10" max="11" width="10.44140625" customWidth="1"/>
    <col min="12" max="12" width="12.6640625" customWidth="1"/>
    <col min="13" max="13" width="10.6640625" customWidth="1"/>
  </cols>
  <sheetData>
    <row r="1" spans="1:8" ht="4.95" customHeight="1" x14ac:dyDescent="0.3">
      <c r="A1" s="31"/>
      <c r="B1" s="31"/>
      <c r="C1" s="31"/>
      <c r="D1" s="31"/>
      <c r="E1" s="31"/>
      <c r="F1" s="31"/>
      <c r="G1" s="31"/>
      <c r="H1" s="31"/>
    </row>
    <row r="2" spans="1:8" ht="18" customHeight="1" x14ac:dyDescent="0.35">
      <c r="A2" s="83" t="s">
        <v>111</v>
      </c>
      <c r="B2" s="106" t="s">
        <v>23</v>
      </c>
      <c r="C2" s="106"/>
      <c r="D2" s="106"/>
      <c r="E2" s="106"/>
      <c r="F2" s="106"/>
      <c r="G2" s="106"/>
      <c r="H2" s="106"/>
    </row>
    <row r="3" spans="1:8" ht="18" x14ac:dyDescent="0.35">
      <c r="A3" s="26"/>
      <c r="B3" s="106"/>
      <c r="C3" s="106"/>
      <c r="D3" s="106"/>
      <c r="E3" s="106"/>
      <c r="F3" s="106"/>
      <c r="G3" s="106"/>
      <c r="H3" s="106"/>
    </row>
    <row r="4" spans="1:8" ht="18" x14ac:dyDescent="0.35">
      <c r="A4" s="27" t="s">
        <v>24</v>
      </c>
      <c r="B4" s="106"/>
      <c r="C4" s="106"/>
      <c r="D4" s="106"/>
      <c r="E4" s="106"/>
      <c r="F4" s="106"/>
      <c r="G4" s="106"/>
      <c r="H4" s="106"/>
    </row>
    <row r="5" spans="1:8" ht="48.75" customHeight="1" x14ac:dyDescent="0.3">
      <c r="A5" s="3"/>
      <c r="B5" s="88"/>
    </row>
    <row r="6" spans="1:8" ht="14.25" customHeight="1" x14ac:dyDescent="0.3">
      <c r="A6" s="3"/>
      <c r="B6" s="88"/>
    </row>
    <row r="7" spans="1:8" x14ac:dyDescent="0.3">
      <c r="A7" s="68" t="s">
        <v>25</v>
      </c>
      <c r="B7" s="65">
        <v>2010</v>
      </c>
      <c r="C7" s="65">
        <v>2011</v>
      </c>
      <c r="D7" s="65">
        <v>2012</v>
      </c>
      <c r="E7" s="65">
        <v>2013</v>
      </c>
      <c r="F7" s="65">
        <v>2014</v>
      </c>
      <c r="G7" s="65">
        <v>2015</v>
      </c>
      <c r="H7" s="65">
        <v>2016</v>
      </c>
    </row>
    <row r="8" spans="1:8" ht="36" customHeight="1" x14ac:dyDescent="0.3">
      <c r="A8" s="30" t="s">
        <v>112</v>
      </c>
      <c r="B8" s="69">
        <v>23238</v>
      </c>
      <c r="C8" s="69">
        <v>19703</v>
      </c>
      <c r="D8" s="69">
        <v>18710</v>
      </c>
      <c r="E8" s="69">
        <v>18831</v>
      </c>
      <c r="F8" s="69">
        <v>21861</v>
      </c>
      <c r="G8" s="69">
        <v>19563</v>
      </c>
      <c r="H8" s="69">
        <v>20324</v>
      </c>
    </row>
    <row r="9" spans="1:8" ht="55.2" customHeight="1" x14ac:dyDescent="0.3">
      <c r="A9" s="30" t="s">
        <v>113</v>
      </c>
      <c r="B9" s="62">
        <v>10119</v>
      </c>
      <c r="C9" s="62">
        <v>14672</v>
      </c>
      <c r="D9" s="62">
        <v>8213</v>
      </c>
      <c r="E9" s="62">
        <v>10405</v>
      </c>
      <c r="F9" s="62">
        <v>9720</v>
      </c>
      <c r="G9" s="62">
        <v>7058</v>
      </c>
      <c r="H9" s="62">
        <v>7194</v>
      </c>
    </row>
    <row r="10" spans="1:8" ht="55.2" customHeight="1" x14ac:dyDescent="0.3">
      <c r="A10" s="30" t="s">
        <v>114</v>
      </c>
      <c r="B10" s="70">
        <f>IF(OR(B$8="",B9=""),"[Calculated]",B9/B$8)</f>
        <v>0.4354505551252259</v>
      </c>
      <c r="C10" s="70">
        <f t="shared" ref="C10:H10" si="0">IF(OR(C$8="",C9=""),"[Calculated]",C9/C$8)</f>
        <v>0.74465817388214994</v>
      </c>
      <c r="D10" s="70">
        <f t="shared" si="0"/>
        <v>0.43896312132549437</v>
      </c>
      <c r="E10" s="70">
        <f t="shared" si="0"/>
        <v>0.55254633317402158</v>
      </c>
      <c r="F10" s="70">
        <f t="shared" si="0"/>
        <v>0.44462741869081929</v>
      </c>
      <c r="G10" s="70">
        <f t="shared" si="0"/>
        <v>0.36078311097479937</v>
      </c>
      <c r="H10" s="70">
        <f t="shared" si="0"/>
        <v>0.35396575477268255</v>
      </c>
    </row>
    <row r="11" spans="1:8" ht="36" customHeight="1" x14ac:dyDescent="0.3">
      <c r="A11" s="30" t="s">
        <v>115</v>
      </c>
      <c r="B11" s="64">
        <v>0.72</v>
      </c>
      <c r="C11" s="64">
        <v>0.74</v>
      </c>
      <c r="D11" s="64">
        <v>0.76</v>
      </c>
      <c r="E11" s="64">
        <v>0.78</v>
      </c>
      <c r="F11" s="64">
        <v>0.8</v>
      </c>
      <c r="G11" s="64">
        <v>0.82</v>
      </c>
      <c r="H11" s="64">
        <v>0.84</v>
      </c>
    </row>
    <row r="12" spans="1:8" ht="36" customHeight="1" x14ac:dyDescent="0.3"/>
    <row r="13" spans="1:8" ht="14.7" customHeight="1" x14ac:dyDescent="0.3">
      <c r="B13" s="72">
        <f t="shared" ref="B13:H14" si="1">B7</f>
        <v>2010</v>
      </c>
      <c r="C13" s="72">
        <f t="shared" si="1"/>
        <v>2011</v>
      </c>
      <c r="D13" s="72">
        <f t="shared" si="1"/>
        <v>2012</v>
      </c>
      <c r="E13" s="72">
        <f t="shared" si="1"/>
        <v>2013</v>
      </c>
      <c r="F13" s="72">
        <f t="shared" si="1"/>
        <v>2014</v>
      </c>
      <c r="G13" s="72">
        <f t="shared" si="1"/>
        <v>2015</v>
      </c>
      <c r="H13" s="72">
        <f t="shared" si="1"/>
        <v>2016</v>
      </c>
    </row>
    <row r="14" spans="1:8" ht="36" customHeight="1" x14ac:dyDescent="0.3">
      <c r="A14" s="30" t="s">
        <v>112</v>
      </c>
      <c r="B14" s="74">
        <f t="shared" si="1"/>
        <v>23238</v>
      </c>
      <c r="C14" s="74">
        <f t="shared" si="1"/>
        <v>19703</v>
      </c>
      <c r="D14" s="74">
        <f t="shared" si="1"/>
        <v>18710</v>
      </c>
      <c r="E14" s="74">
        <f t="shared" si="1"/>
        <v>18831</v>
      </c>
      <c r="F14" s="74">
        <f t="shared" si="1"/>
        <v>21861</v>
      </c>
      <c r="G14" s="74">
        <f t="shared" si="1"/>
        <v>19563</v>
      </c>
      <c r="H14" s="74">
        <f t="shared" si="1"/>
        <v>20324</v>
      </c>
    </row>
    <row r="15" spans="1:8" ht="60" customHeight="1" x14ac:dyDescent="0.3">
      <c r="A15" s="30" t="s">
        <v>116</v>
      </c>
      <c r="B15" s="71">
        <v>11609</v>
      </c>
      <c r="C15" s="71">
        <v>15792</v>
      </c>
      <c r="D15" s="71">
        <v>9475</v>
      </c>
      <c r="E15" s="71">
        <v>12037</v>
      </c>
      <c r="F15" s="71">
        <v>11004</v>
      </c>
      <c r="G15" s="71">
        <v>8629</v>
      </c>
      <c r="H15" s="71">
        <v>9666</v>
      </c>
    </row>
    <row r="16" spans="1:8" ht="60" customHeight="1" x14ac:dyDescent="0.3">
      <c r="A16" s="30" t="s">
        <v>117</v>
      </c>
      <c r="B16" s="70">
        <f t="shared" ref="B16:H16" si="2">IF(OR(B$8="",B15=""),"[Calculated]",B15/B$8)</f>
        <v>0.49956967036750149</v>
      </c>
      <c r="C16" s="70">
        <f t="shared" si="2"/>
        <v>0.80150230929300104</v>
      </c>
      <c r="D16" s="70">
        <f t="shared" si="2"/>
        <v>0.50641368252271513</v>
      </c>
      <c r="E16" s="70">
        <f t="shared" si="2"/>
        <v>0.63921193776220064</v>
      </c>
      <c r="F16" s="70">
        <f t="shared" si="2"/>
        <v>0.50336215177713739</v>
      </c>
      <c r="G16" s="70">
        <f t="shared" si="2"/>
        <v>0.44108776772478658</v>
      </c>
      <c r="H16" s="70">
        <f t="shared" si="2"/>
        <v>0.47559535524503049</v>
      </c>
    </row>
    <row r="17" spans="1:9" ht="36" customHeight="1" x14ac:dyDescent="0.3">
      <c r="A17" s="30" t="s">
        <v>118</v>
      </c>
      <c r="B17" s="73">
        <v>0.72</v>
      </c>
      <c r="C17" s="73">
        <v>0.74</v>
      </c>
      <c r="D17" s="73">
        <v>0.76</v>
      </c>
      <c r="E17" s="73">
        <v>0.78</v>
      </c>
      <c r="F17" s="73">
        <v>0.8</v>
      </c>
      <c r="G17" s="73">
        <v>0.82</v>
      </c>
      <c r="H17" s="73">
        <v>0.7</v>
      </c>
    </row>
    <row r="18" spans="1:9" ht="36" customHeight="1" x14ac:dyDescent="0.3"/>
    <row r="19" spans="1:9" ht="14.7" customHeight="1" x14ac:dyDescent="0.3">
      <c r="B19" s="72">
        <f t="shared" ref="B19:H19" si="3">B7</f>
        <v>2010</v>
      </c>
      <c r="C19" s="72">
        <f t="shared" si="3"/>
        <v>2011</v>
      </c>
      <c r="D19" s="72">
        <f t="shared" si="3"/>
        <v>2012</v>
      </c>
      <c r="E19" s="72">
        <f t="shared" si="3"/>
        <v>2013</v>
      </c>
      <c r="F19" s="72">
        <f t="shared" si="3"/>
        <v>2014</v>
      </c>
      <c r="G19" s="72">
        <f t="shared" si="3"/>
        <v>2015</v>
      </c>
      <c r="H19" s="72">
        <f t="shared" si="3"/>
        <v>2016</v>
      </c>
    </row>
    <row r="20" spans="1:9" ht="36" customHeight="1" x14ac:dyDescent="0.3">
      <c r="A20" s="30" t="s">
        <v>112</v>
      </c>
      <c r="B20" s="74">
        <f>B8</f>
        <v>23238</v>
      </c>
      <c r="C20" s="74">
        <f t="shared" ref="C20:H20" si="4">C8</f>
        <v>19703</v>
      </c>
      <c r="D20" s="74">
        <f t="shared" si="4"/>
        <v>18710</v>
      </c>
      <c r="E20" s="74">
        <f t="shared" si="4"/>
        <v>18831</v>
      </c>
      <c r="F20" s="74">
        <f t="shared" si="4"/>
        <v>21861</v>
      </c>
      <c r="G20" s="74">
        <f t="shared" si="4"/>
        <v>19563</v>
      </c>
      <c r="H20" s="74">
        <f t="shared" si="4"/>
        <v>20324</v>
      </c>
    </row>
    <row r="21" spans="1:9" ht="96" customHeight="1" x14ac:dyDescent="0.3">
      <c r="A21" s="30" t="s">
        <v>119</v>
      </c>
      <c r="B21" s="75">
        <v>12801</v>
      </c>
      <c r="C21" s="75">
        <v>17292</v>
      </c>
      <c r="D21" s="75">
        <v>11230</v>
      </c>
      <c r="E21" s="75">
        <v>13894</v>
      </c>
      <c r="F21" s="75">
        <v>12491</v>
      </c>
      <c r="G21" s="75">
        <v>9964</v>
      </c>
      <c r="H21" s="75">
        <v>12072</v>
      </c>
    </row>
    <row r="22" spans="1:9" ht="96" customHeight="1" x14ac:dyDescent="0.3">
      <c r="A22" s="30" t="s">
        <v>120</v>
      </c>
      <c r="B22" s="70">
        <f t="shared" ref="B22:H22" si="5">IF(OR(B$8="",B21=""),"[Calculated]",B21/B$8)</f>
        <v>0.550864962561322</v>
      </c>
      <c r="C22" s="70">
        <f t="shared" si="5"/>
        <v>0.87763284778967665</v>
      </c>
      <c r="D22" s="70">
        <f t="shared" si="5"/>
        <v>0.60021378941742387</v>
      </c>
      <c r="E22" s="70">
        <f t="shared" si="5"/>
        <v>0.73782592533588232</v>
      </c>
      <c r="F22" s="70">
        <f t="shared" si="5"/>
        <v>0.57138282786697769</v>
      </c>
      <c r="G22" s="70">
        <f t="shared" si="5"/>
        <v>0.50932883504574966</v>
      </c>
      <c r="H22" s="70">
        <f t="shared" si="5"/>
        <v>0.59397756347175756</v>
      </c>
    </row>
    <row r="23" spans="1:9" ht="36" customHeight="1" x14ac:dyDescent="0.3">
      <c r="A23" s="30" t="s">
        <v>121</v>
      </c>
      <c r="B23" s="76">
        <v>0.72</v>
      </c>
      <c r="C23" s="76">
        <v>0.74</v>
      </c>
      <c r="D23" s="76">
        <v>0.76</v>
      </c>
      <c r="E23" s="76">
        <v>0.78</v>
      </c>
      <c r="F23" s="76">
        <v>0.8</v>
      </c>
      <c r="G23" s="76">
        <v>0.82</v>
      </c>
      <c r="H23" s="76">
        <v>0.4</v>
      </c>
    </row>
    <row r="24" spans="1:9" ht="15" customHeight="1" x14ac:dyDescent="0.3"/>
    <row r="25" spans="1:9" x14ac:dyDescent="0.3">
      <c r="A25" s="5"/>
      <c r="B25" s="8"/>
      <c r="C25" s="8"/>
      <c r="D25" s="8"/>
      <c r="E25" s="8"/>
      <c r="F25" s="8"/>
      <c r="G25" s="8"/>
      <c r="H25" s="8"/>
    </row>
    <row r="26" spans="1:9" x14ac:dyDescent="0.3">
      <c r="A26" s="5"/>
      <c r="B26" s="8"/>
      <c r="C26" s="8"/>
      <c r="D26" s="8"/>
      <c r="E26" s="8"/>
      <c r="F26" s="8"/>
      <c r="G26" s="8"/>
      <c r="H26" s="8"/>
    </row>
    <row r="27" spans="1:9" ht="14.4" customHeight="1" x14ac:dyDescent="0.3">
      <c r="A27" s="5"/>
      <c r="B27" s="8"/>
      <c r="C27" s="8"/>
      <c r="D27" s="8"/>
      <c r="E27" s="8"/>
      <c r="F27" s="8"/>
      <c r="G27" s="132" t="s">
        <v>72</v>
      </c>
      <c r="H27" s="133"/>
      <c r="I27" s="134"/>
    </row>
    <row r="28" spans="1:9" x14ac:dyDescent="0.3">
      <c r="A28" s="5"/>
      <c r="B28" s="8"/>
      <c r="C28" s="8"/>
      <c r="D28" s="8"/>
      <c r="E28" s="8"/>
      <c r="F28" s="8"/>
      <c r="G28" s="135"/>
      <c r="H28" s="136"/>
      <c r="I28" s="137"/>
    </row>
    <row r="29" spans="1:9" x14ac:dyDescent="0.3">
      <c r="A29" s="5"/>
      <c r="B29" s="8"/>
      <c r="C29" s="8"/>
      <c r="D29" s="8"/>
      <c r="E29" s="8"/>
      <c r="F29" s="8"/>
      <c r="G29" s="138"/>
      <c r="H29" s="139"/>
      <c r="I29" s="140"/>
    </row>
    <row r="30" spans="1:9" x14ac:dyDescent="0.3">
      <c r="A30" s="5"/>
      <c r="B30" s="8"/>
      <c r="C30" s="8"/>
      <c r="D30" s="8"/>
      <c r="E30" s="8"/>
      <c r="F30" s="8"/>
      <c r="G30" s="8"/>
      <c r="H30" s="8"/>
    </row>
    <row r="31" spans="1:9" x14ac:dyDescent="0.3">
      <c r="A31" s="5"/>
      <c r="B31" s="8"/>
      <c r="C31" s="8"/>
      <c r="D31" s="8"/>
      <c r="E31" s="8"/>
      <c r="F31" s="8"/>
      <c r="G31" s="8"/>
      <c r="H31" s="8"/>
    </row>
    <row r="32" spans="1:9" ht="28.2" customHeight="1" x14ac:dyDescent="0.3">
      <c r="A32" s="5"/>
      <c r="B32" s="8"/>
      <c r="C32" s="8"/>
      <c r="D32" s="8"/>
      <c r="E32" s="8"/>
      <c r="F32" s="8"/>
      <c r="G32" s="8"/>
      <c r="H32" s="8"/>
    </row>
    <row r="33" spans="1:8" ht="18" x14ac:dyDescent="0.3">
      <c r="A33" s="5"/>
      <c r="B33" s="8"/>
      <c r="C33" s="8"/>
      <c r="D33" s="8"/>
      <c r="E33" s="8"/>
      <c r="F33" s="8"/>
      <c r="G33" s="108" t="s">
        <v>122</v>
      </c>
      <c r="H33" s="109"/>
    </row>
    <row r="34" spans="1:8" x14ac:dyDescent="0.3">
      <c r="A34" s="5"/>
      <c r="B34" s="8"/>
      <c r="C34" s="8"/>
      <c r="D34" s="8"/>
      <c r="E34" s="8"/>
      <c r="F34" s="8"/>
      <c r="G34" s="8"/>
      <c r="H34" s="8"/>
    </row>
    <row r="35" spans="1:8" x14ac:dyDescent="0.3">
      <c r="A35" s="5"/>
      <c r="B35" s="8"/>
      <c r="C35" s="8"/>
      <c r="D35" s="8"/>
      <c r="E35" s="8"/>
      <c r="F35" s="8"/>
      <c r="G35" s="8"/>
      <c r="H35" s="8"/>
    </row>
    <row r="36" spans="1:8" x14ac:dyDescent="0.3">
      <c r="A36" s="5"/>
      <c r="B36" s="8"/>
      <c r="C36" s="8"/>
      <c r="D36" s="8"/>
      <c r="E36" s="8"/>
      <c r="F36" s="8"/>
      <c r="G36" s="8"/>
      <c r="H36" s="8"/>
    </row>
    <row r="37" spans="1:8" x14ac:dyDescent="0.3">
      <c r="A37" s="5"/>
      <c r="B37" s="8"/>
      <c r="C37" s="8"/>
      <c r="D37" s="8"/>
      <c r="E37" s="8"/>
      <c r="F37" s="8"/>
      <c r="G37" s="8"/>
      <c r="H37" s="8"/>
    </row>
    <row r="38" spans="1:8" x14ac:dyDescent="0.3">
      <c r="A38" s="5"/>
      <c r="B38" s="8"/>
      <c r="C38" s="8"/>
      <c r="D38" s="8"/>
      <c r="E38" s="8"/>
      <c r="F38" s="8"/>
      <c r="G38" s="8"/>
      <c r="H38" s="8"/>
    </row>
    <row r="39" spans="1:8" x14ac:dyDescent="0.3">
      <c r="A39" s="5"/>
      <c r="B39" s="8"/>
      <c r="C39" s="8"/>
      <c r="D39" s="8"/>
      <c r="E39" s="8"/>
      <c r="F39" s="8"/>
      <c r="G39" s="8"/>
      <c r="H39" s="8"/>
    </row>
    <row r="40" spans="1:8" x14ac:dyDescent="0.3">
      <c r="A40" s="5"/>
      <c r="B40" s="8"/>
      <c r="C40" s="8"/>
      <c r="D40" s="8"/>
      <c r="E40" s="8"/>
      <c r="F40" s="8"/>
      <c r="G40" s="8"/>
      <c r="H40" s="8"/>
    </row>
    <row r="41" spans="1:8" x14ac:dyDescent="0.3">
      <c r="A41" s="5"/>
      <c r="B41" s="8"/>
      <c r="C41" s="8"/>
      <c r="D41" s="8"/>
      <c r="E41" s="8"/>
      <c r="F41" s="8"/>
      <c r="G41" s="8"/>
      <c r="H41" s="8"/>
    </row>
    <row r="42" spans="1:8" x14ac:dyDescent="0.3">
      <c r="A42" s="5"/>
      <c r="B42" s="8"/>
      <c r="C42" s="8"/>
      <c r="D42" s="8"/>
      <c r="E42" s="8"/>
      <c r="F42" s="8"/>
      <c r="G42" s="8"/>
      <c r="H42" s="8"/>
    </row>
    <row r="43" spans="1:8" x14ac:dyDescent="0.3">
      <c r="A43" s="5"/>
      <c r="B43" s="8"/>
      <c r="C43" s="8"/>
      <c r="D43" s="8"/>
      <c r="E43" s="8"/>
      <c r="F43" s="8"/>
      <c r="G43" s="8"/>
      <c r="H43" s="8"/>
    </row>
    <row r="44" spans="1:8" ht="4.95" customHeight="1" x14ac:dyDescent="0.3">
      <c r="A44" s="31"/>
      <c r="B44" s="31"/>
      <c r="C44" s="31"/>
      <c r="D44" s="31"/>
      <c r="E44" s="31"/>
      <c r="F44" s="31"/>
      <c r="G44" s="31"/>
      <c r="H44" s="31"/>
    </row>
    <row r="45" spans="1:8" ht="18" customHeight="1" x14ac:dyDescent="0.35">
      <c r="A45" s="83" t="s">
        <v>111</v>
      </c>
      <c r="B45" s="130" t="s">
        <v>123</v>
      </c>
      <c r="C45" s="130"/>
      <c r="D45" s="130"/>
      <c r="E45" s="130"/>
      <c r="F45" s="130"/>
      <c r="G45" s="130"/>
      <c r="H45" s="130"/>
    </row>
    <row r="46" spans="1:8" ht="18" x14ac:dyDescent="0.35">
      <c r="A46" s="26"/>
      <c r="B46" s="130"/>
      <c r="C46" s="130"/>
      <c r="D46" s="130"/>
      <c r="E46" s="130"/>
      <c r="F46" s="130"/>
      <c r="G46" s="130"/>
      <c r="H46" s="130"/>
    </row>
    <row r="47" spans="1:8" ht="54" x14ac:dyDescent="0.35">
      <c r="A47" s="47" t="s">
        <v>124</v>
      </c>
      <c r="B47" s="130"/>
      <c r="C47" s="130"/>
      <c r="D47" s="130"/>
      <c r="E47" s="130"/>
      <c r="F47" s="130"/>
      <c r="G47" s="130"/>
      <c r="H47" s="130"/>
    </row>
    <row r="48" spans="1:8" x14ac:dyDescent="0.3">
      <c r="A48" s="5"/>
      <c r="B48" s="8"/>
      <c r="C48" s="8"/>
      <c r="D48" s="8"/>
      <c r="E48" s="8"/>
      <c r="F48" s="8"/>
      <c r="G48" s="8"/>
      <c r="H48" s="8"/>
    </row>
    <row r="49" spans="1:13" ht="14.4" customHeight="1" x14ac:dyDescent="0.3">
      <c r="A49" s="5"/>
      <c r="B49" s="8"/>
      <c r="C49" s="8"/>
      <c r="D49" s="8"/>
      <c r="E49" s="8"/>
      <c r="F49" s="8"/>
      <c r="G49" s="8"/>
      <c r="H49" s="8"/>
      <c r="K49" s="119" t="s">
        <v>125</v>
      </c>
      <c r="L49" s="120"/>
      <c r="M49" s="121"/>
    </row>
    <row r="50" spans="1:13" ht="14.7" customHeight="1" x14ac:dyDescent="0.3">
      <c r="A50" s="17" t="s">
        <v>126</v>
      </c>
      <c r="B50" s="18">
        <f>ind14calc!B1</f>
        <v>2010</v>
      </c>
      <c r="C50" s="18">
        <f>ind14calc!C1</f>
        <v>2011</v>
      </c>
      <c r="D50" s="18">
        <f>ind14calc!D1</f>
        <v>2012</v>
      </c>
      <c r="E50" s="18">
        <f>ind14calc!E1</f>
        <v>2013</v>
      </c>
      <c r="F50" s="18">
        <f>ind14calc!F1</f>
        <v>2014</v>
      </c>
      <c r="G50" s="18">
        <f>ind14calc!G1</f>
        <v>2015</v>
      </c>
      <c r="H50" s="18">
        <f>ind14calc!H1</f>
        <v>2016</v>
      </c>
      <c r="I50" s="18" t="s">
        <v>127</v>
      </c>
      <c r="K50" s="144"/>
      <c r="L50" s="145"/>
      <c r="M50" s="146"/>
    </row>
    <row r="51" spans="1:13" ht="34.950000000000003" customHeight="1" x14ac:dyDescent="0.3">
      <c r="A51" t="s">
        <v>128</v>
      </c>
      <c r="B51" s="16">
        <f>ind14calc!B2</f>
        <v>0.4354505551252259</v>
      </c>
      <c r="C51" s="16">
        <f>ind14calc!C2</f>
        <v>0.74465817388214994</v>
      </c>
      <c r="D51" s="16">
        <f>ind14calc!D2</f>
        <v>0.43896312132549437</v>
      </c>
      <c r="E51" s="16">
        <f>ind14calc!E2</f>
        <v>0.55254633317402158</v>
      </c>
      <c r="F51" s="16">
        <f>ind14calc!F2</f>
        <v>0.44462741869081929</v>
      </c>
      <c r="G51" s="16">
        <f>ind14calc!G2</f>
        <v>0.36078311097479937</v>
      </c>
      <c r="H51" s="16">
        <f>ind14calc!H2</f>
        <v>0.35396575477268255</v>
      </c>
      <c r="K51" s="122"/>
      <c r="L51" s="123"/>
      <c r="M51" s="124"/>
    </row>
    <row r="52" spans="1:13" ht="34.950000000000003" customHeight="1" x14ac:dyDescent="0.3">
      <c r="A52" t="s">
        <v>129</v>
      </c>
      <c r="B52" s="16">
        <f>ind14calc!B7</f>
        <v>0.49956967036750149</v>
      </c>
      <c r="C52" s="16">
        <f>ind14calc!C7</f>
        <v>0.80150230929300104</v>
      </c>
      <c r="D52" s="16">
        <f>ind14calc!D7</f>
        <v>0.50641368252271513</v>
      </c>
      <c r="E52" s="16">
        <f>ind14calc!E7</f>
        <v>0.63921193776220064</v>
      </c>
      <c r="F52" s="16">
        <f>ind14calc!F7</f>
        <v>0.50336215177713739</v>
      </c>
      <c r="G52" s="16">
        <f>ind14calc!G7</f>
        <v>0.44108776772478658</v>
      </c>
      <c r="H52" s="16">
        <f>ind14calc!H7</f>
        <v>0.47559535524503049</v>
      </c>
      <c r="K52" s="77"/>
      <c r="L52" s="77"/>
      <c r="M52" s="77"/>
    </row>
    <row r="53" spans="1:13" ht="34.950000000000003" customHeight="1" x14ac:dyDescent="0.3">
      <c r="A53" s="2" t="s">
        <v>130</v>
      </c>
      <c r="B53" s="16">
        <f>ind14calc!B12</f>
        <v>0.550864962561322</v>
      </c>
      <c r="C53" s="16">
        <f>ind14calc!C12</f>
        <v>0.87763284778967665</v>
      </c>
      <c r="D53" s="16">
        <f>ind14calc!D12</f>
        <v>0.60021378941742387</v>
      </c>
      <c r="E53" s="16">
        <f>ind14calc!E12</f>
        <v>0.73782592533588232</v>
      </c>
      <c r="F53" s="16">
        <f>ind14calc!F12</f>
        <v>0.57138282786697769</v>
      </c>
      <c r="G53" s="16">
        <f>ind14calc!G12</f>
        <v>0.50932883504574966</v>
      </c>
      <c r="H53" s="16">
        <f>ind14calc!H12</f>
        <v>0.59397756347175756</v>
      </c>
      <c r="K53" s="108" t="s">
        <v>131</v>
      </c>
      <c r="L53" s="109"/>
    </row>
    <row r="54" spans="1:13" x14ac:dyDescent="0.3">
      <c r="A54" s="5"/>
      <c r="B54" s="8"/>
      <c r="C54" s="8"/>
      <c r="D54" s="8"/>
      <c r="E54" s="8"/>
      <c r="F54" s="8"/>
      <c r="G54" s="8"/>
      <c r="H54" s="8"/>
    </row>
    <row r="55" spans="1:13" x14ac:dyDescent="0.3">
      <c r="A55" s="5"/>
      <c r="B55" s="8"/>
      <c r="C55" s="8"/>
      <c r="D55" s="8"/>
      <c r="E55" s="8"/>
      <c r="F55" s="8"/>
      <c r="G55" s="8"/>
      <c r="H55" s="8"/>
    </row>
    <row r="56" spans="1:13" x14ac:dyDescent="0.3">
      <c r="A56" s="5"/>
      <c r="B56" s="8"/>
      <c r="C56" s="8"/>
      <c r="D56" s="8"/>
      <c r="E56" s="8"/>
      <c r="F56" s="8"/>
      <c r="G56" s="8"/>
      <c r="H56" s="8"/>
    </row>
    <row r="57" spans="1:13" x14ac:dyDescent="0.3">
      <c r="A57" s="5"/>
      <c r="B57" s="8"/>
      <c r="C57" s="8"/>
      <c r="D57" s="8"/>
      <c r="E57" s="8"/>
      <c r="F57" s="8"/>
      <c r="G57" s="8"/>
      <c r="H57" s="8"/>
    </row>
    <row r="58" spans="1:13" x14ac:dyDescent="0.3">
      <c r="A58" s="5"/>
      <c r="B58" s="8"/>
      <c r="C58" s="8"/>
      <c r="D58" s="8"/>
      <c r="E58" s="8"/>
      <c r="F58" s="8"/>
      <c r="G58" s="8"/>
      <c r="H58" s="8"/>
    </row>
    <row r="59" spans="1:13" x14ac:dyDescent="0.3">
      <c r="A59" s="5"/>
      <c r="B59" s="8"/>
      <c r="C59" s="8"/>
      <c r="D59" s="8"/>
      <c r="E59" s="8"/>
      <c r="F59" s="8"/>
      <c r="G59" s="8"/>
      <c r="H59" s="8"/>
    </row>
    <row r="60" spans="1:13" x14ac:dyDescent="0.3">
      <c r="A60" s="5"/>
      <c r="B60" s="8"/>
      <c r="C60" s="8"/>
      <c r="D60" s="8"/>
      <c r="E60" s="8"/>
      <c r="F60" s="8"/>
      <c r="G60" s="8"/>
      <c r="H60" s="8"/>
    </row>
    <row r="61" spans="1:13" x14ac:dyDescent="0.3">
      <c r="A61" s="5"/>
      <c r="B61" s="8"/>
      <c r="C61" s="8"/>
      <c r="D61" s="8"/>
      <c r="E61" s="8"/>
      <c r="F61" s="8"/>
      <c r="G61" s="8"/>
      <c r="H61" s="8"/>
    </row>
    <row r="62" spans="1:13" x14ac:dyDescent="0.3">
      <c r="A62" s="5"/>
      <c r="B62" s="8"/>
      <c r="C62" s="8"/>
      <c r="D62" s="8"/>
      <c r="E62" s="8"/>
      <c r="F62" s="8"/>
      <c r="G62" s="8"/>
      <c r="H62" s="8"/>
    </row>
    <row r="63" spans="1:13" x14ac:dyDescent="0.3">
      <c r="A63" s="5"/>
      <c r="B63" s="8"/>
      <c r="C63" s="8"/>
      <c r="D63" s="8"/>
      <c r="E63" s="8"/>
      <c r="F63" s="8"/>
      <c r="G63" s="8"/>
      <c r="H63" s="8"/>
    </row>
    <row r="64" spans="1:13" ht="4.95" customHeight="1" x14ac:dyDescent="0.3">
      <c r="A64" s="31"/>
      <c r="B64" s="31"/>
      <c r="C64" s="31"/>
      <c r="D64" s="31"/>
      <c r="E64" s="31"/>
      <c r="F64" s="31"/>
      <c r="G64" s="31"/>
      <c r="H64" s="31"/>
    </row>
    <row r="65" spans="1:11" ht="18" customHeight="1" x14ac:dyDescent="0.35">
      <c r="A65" s="83" t="s">
        <v>111</v>
      </c>
      <c r="B65" s="130" t="s">
        <v>123</v>
      </c>
      <c r="C65" s="130"/>
      <c r="D65" s="130"/>
      <c r="E65" s="130"/>
      <c r="F65" s="130"/>
      <c r="G65" s="130"/>
      <c r="H65" s="130"/>
    </row>
    <row r="66" spans="1:11" ht="18" x14ac:dyDescent="0.35">
      <c r="A66" s="26"/>
      <c r="B66" s="130"/>
      <c r="C66" s="130"/>
      <c r="D66" s="130"/>
      <c r="E66" s="130"/>
      <c r="F66" s="130"/>
      <c r="G66" s="130"/>
      <c r="H66" s="130"/>
    </row>
    <row r="67" spans="1:11" ht="36" x14ac:dyDescent="0.35">
      <c r="A67" s="47" t="s">
        <v>132</v>
      </c>
      <c r="B67" s="130"/>
      <c r="C67" s="130"/>
      <c r="D67" s="130"/>
      <c r="E67" s="130"/>
      <c r="F67" s="130"/>
      <c r="G67" s="130"/>
      <c r="H67" s="130"/>
    </row>
    <row r="70" spans="1:11" ht="14.4" customHeight="1" x14ac:dyDescent="0.3">
      <c r="I70" s="132" t="s">
        <v>72</v>
      </c>
      <c r="J70" s="133"/>
      <c r="K70" s="134"/>
    </row>
    <row r="71" spans="1:11" x14ac:dyDescent="0.3">
      <c r="I71" s="135"/>
      <c r="J71" s="136"/>
      <c r="K71" s="137"/>
    </row>
    <row r="72" spans="1:11" x14ac:dyDescent="0.3">
      <c r="I72" s="138"/>
      <c r="J72" s="139"/>
      <c r="K72" s="140"/>
    </row>
    <row r="78" spans="1:11" ht="18" customHeight="1" x14ac:dyDescent="0.3">
      <c r="I78" s="126" t="s">
        <v>133</v>
      </c>
      <c r="J78" s="127"/>
    </row>
    <row r="79" spans="1:11" ht="20.7" customHeight="1" x14ac:dyDescent="0.3">
      <c r="I79" s="128"/>
      <c r="J79" s="129"/>
    </row>
    <row r="90" spans="1:8" ht="4.95" customHeight="1" x14ac:dyDescent="0.3">
      <c r="A90" s="31"/>
      <c r="B90" s="31"/>
      <c r="C90" s="31"/>
      <c r="D90" s="31"/>
      <c r="E90" s="31"/>
      <c r="F90" s="31"/>
      <c r="G90" s="31"/>
      <c r="H90" s="31"/>
    </row>
    <row r="106" ht="16.2" customHeight="1" x14ac:dyDescent="0.3"/>
    <row r="107" ht="42.45" customHeight="1" x14ac:dyDescent="0.3"/>
    <row r="108" ht="42.45" customHeight="1" x14ac:dyDescent="0.3"/>
    <row r="109" ht="37.200000000000003" customHeight="1" x14ac:dyDescent="0.3"/>
  </sheetData>
  <sheetProtection algorithmName="SHA-512" hashValue="AxSdeh+CBeaDpDc6XwGOBX+qqUUVbgFpiNsXtDz/BISspM1b55MQCEPeFXPFJAExw72PQ6ya/wov6Q39WkmPEQ==" saltValue="u4pMvUhU+f8eLzWpM+OPKg==" spinCount="100000" sheet="1" scenarios="1"/>
  <mergeCells count="9">
    <mergeCell ref="I78:J79"/>
    <mergeCell ref="I70:K72"/>
    <mergeCell ref="B2:H4"/>
    <mergeCell ref="B45:H47"/>
    <mergeCell ref="B65:H67"/>
    <mergeCell ref="G27:I29"/>
    <mergeCell ref="G33:H33"/>
    <mergeCell ref="K53:L53"/>
    <mergeCell ref="K49:M51"/>
  </mergeCells>
  <pageMargins left="0.7" right="0.7" top="0.75" bottom="0.75" header="0.3" footer="0.3"/>
  <pageSetup orientation="portrait" r:id="rId1"/>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f>'Indicator 14'!B51:H51</xm:f>
              <xm:sqref>I51</xm:sqref>
            </x14:sparkline>
          </x14:sparklines>
        </x14:sparklineGroup>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f>'Indicator 14'!B52:H52</xm:f>
              <xm:sqref>I52</xm:sqref>
            </x14:sparkline>
          </x14:sparklines>
        </x14:sparklineGroup>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f>'Indicator 14'!B53:H53</xm:f>
              <xm:sqref>I53</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59999389629810485"/>
  </sheetPr>
  <dimension ref="A1:DC113"/>
  <sheetViews>
    <sheetView showGridLines="0" workbookViewId="0"/>
  </sheetViews>
  <sheetFormatPr defaultColWidth="10.6640625" defaultRowHeight="4.2" x14ac:dyDescent="0.15"/>
  <cols>
    <col min="1" max="1" width="47.6640625" style="35" customWidth="1"/>
    <col min="2" max="2" width="13.6640625" style="35" customWidth="1"/>
    <col min="3" max="3" width="10.6640625" style="35" customWidth="1"/>
    <col min="4" max="103" width="0.6640625" style="35" customWidth="1"/>
    <col min="104" max="16384" width="10.6640625" style="35"/>
  </cols>
  <sheetData>
    <row r="1" spans="1:107" customFormat="1" ht="4.95" customHeight="1" x14ac:dyDescent="0.3">
      <c r="A1" s="31"/>
      <c r="B1" s="31"/>
      <c r="C1" s="31"/>
      <c r="D1" s="31"/>
      <c r="E1" s="31"/>
      <c r="F1" s="31"/>
      <c r="G1" s="31"/>
      <c r="H1" s="31"/>
    </row>
    <row r="2" spans="1:107" customFormat="1" ht="18.75" customHeight="1" x14ac:dyDescent="0.3">
      <c r="A2" s="85" t="s">
        <v>111</v>
      </c>
      <c r="B2" s="106" t="s">
        <v>134</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row>
    <row r="3" spans="1:107" customFormat="1" ht="18" x14ac:dyDescent="0.35">
      <c r="A3" s="2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row>
    <row r="4" spans="1:107" customFormat="1" ht="66" customHeight="1" x14ac:dyDescent="0.35">
      <c r="A4" s="47" t="s">
        <v>135</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row>
    <row r="5" spans="1:107" ht="36" customHeight="1" x14ac:dyDescent="0.5">
      <c r="A5" s="55"/>
      <c r="B5" s="82" t="s">
        <v>136</v>
      </c>
      <c r="C5" s="45" t="s">
        <v>137</v>
      </c>
    </row>
    <row r="6" spans="1:107" ht="68.25" customHeight="1" x14ac:dyDescent="0.5">
      <c r="A6" s="56" t="s">
        <v>138</v>
      </c>
      <c r="B6" s="59">
        <v>0.4</v>
      </c>
      <c r="C6" s="46">
        <f>SQRT(B6)</f>
        <v>0.63245553203367588</v>
      </c>
    </row>
    <row r="7" spans="1:107" ht="87" customHeight="1" x14ac:dyDescent="0.5">
      <c r="A7" s="56" t="s">
        <v>139</v>
      </c>
      <c r="B7" s="59">
        <v>0.65</v>
      </c>
      <c r="C7" s="46">
        <f t="shared" ref="C7:C8" si="0">SQRT(B7)</f>
        <v>0.80622577482985502</v>
      </c>
    </row>
    <row r="8" spans="1:107" ht="93" customHeight="1" x14ac:dyDescent="0.5">
      <c r="A8" s="56" t="s">
        <v>140</v>
      </c>
      <c r="B8" s="59">
        <v>0.8</v>
      </c>
      <c r="C8" s="46">
        <f t="shared" si="0"/>
        <v>0.89442719099991586</v>
      </c>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row>
    <row r="10" spans="1:107" ht="3" customHeight="1" thickBot="1" x14ac:dyDescent="0.2"/>
    <row r="11" spans="1:107" ht="3" customHeight="1" thickTop="1" x14ac:dyDescent="0.15">
      <c r="D11" s="36">
        <v>1</v>
      </c>
      <c r="E11" s="37">
        <v>1</v>
      </c>
      <c r="F11" s="37">
        <v>1</v>
      </c>
      <c r="G11" s="37">
        <v>1</v>
      </c>
      <c r="H11" s="37">
        <v>1</v>
      </c>
      <c r="I11" s="37">
        <v>1</v>
      </c>
      <c r="J11" s="37">
        <v>1</v>
      </c>
      <c r="K11" s="37">
        <v>1</v>
      </c>
      <c r="L11" s="37">
        <v>1</v>
      </c>
      <c r="M11" s="37">
        <v>1</v>
      </c>
      <c r="N11" s="37">
        <v>1</v>
      </c>
      <c r="O11" s="37">
        <v>1</v>
      </c>
      <c r="P11" s="37">
        <v>1</v>
      </c>
      <c r="Q11" s="37">
        <v>1</v>
      </c>
      <c r="R11" s="37">
        <v>1</v>
      </c>
      <c r="S11" s="37">
        <v>1</v>
      </c>
      <c r="T11" s="37">
        <v>1</v>
      </c>
      <c r="U11" s="37">
        <v>1</v>
      </c>
      <c r="V11" s="37">
        <v>1</v>
      </c>
      <c r="W11" s="37">
        <v>1</v>
      </c>
      <c r="X11" s="37">
        <v>1</v>
      </c>
      <c r="Y11" s="37">
        <v>1</v>
      </c>
      <c r="Z11" s="37">
        <v>1</v>
      </c>
      <c r="AA11" s="37">
        <v>1</v>
      </c>
      <c r="AB11" s="37">
        <v>1</v>
      </c>
      <c r="AC11" s="37">
        <v>1</v>
      </c>
      <c r="AD11" s="37">
        <v>1</v>
      </c>
      <c r="AE11" s="37">
        <v>1</v>
      </c>
      <c r="AF11" s="37">
        <v>1</v>
      </c>
      <c r="AG11" s="37">
        <v>1</v>
      </c>
      <c r="AH11" s="37">
        <v>1</v>
      </c>
      <c r="AI11" s="37">
        <v>1</v>
      </c>
      <c r="AJ11" s="37">
        <v>1</v>
      </c>
      <c r="AK11" s="37">
        <v>1</v>
      </c>
      <c r="AL11" s="37">
        <v>1</v>
      </c>
      <c r="AM11" s="37">
        <v>1</v>
      </c>
      <c r="AN11" s="37">
        <v>1</v>
      </c>
      <c r="AO11" s="37">
        <v>1</v>
      </c>
      <c r="AP11" s="37">
        <v>1</v>
      </c>
      <c r="AQ11" s="37">
        <v>1</v>
      </c>
      <c r="AR11" s="37">
        <v>1</v>
      </c>
      <c r="AS11" s="37">
        <v>1</v>
      </c>
      <c r="AT11" s="37">
        <v>1</v>
      </c>
      <c r="AU11" s="37">
        <v>1</v>
      </c>
      <c r="AV11" s="37">
        <v>1</v>
      </c>
      <c r="AW11" s="37">
        <v>1</v>
      </c>
      <c r="AX11" s="37">
        <v>1</v>
      </c>
      <c r="AY11" s="37">
        <v>1</v>
      </c>
      <c r="AZ11" s="37">
        <v>1</v>
      </c>
      <c r="BA11" s="37">
        <v>1</v>
      </c>
      <c r="BB11" s="37">
        <v>1</v>
      </c>
      <c r="BC11" s="37">
        <v>1</v>
      </c>
      <c r="BD11" s="37">
        <v>1</v>
      </c>
      <c r="BE11" s="37">
        <v>1</v>
      </c>
      <c r="BF11" s="37">
        <v>1</v>
      </c>
      <c r="BG11" s="37">
        <v>1</v>
      </c>
      <c r="BH11" s="37">
        <v>1</v>
      </c>
      <c r="BI11" s="37">
        <v>1</v>
      </c>
      <c r="BJ11" s="37">
        <v>1</v>
      </c>
      <c r="BK11" s="37">
        <v>1</v>
      </c>
      <c r="BL11" s="37">
        <v>1</v>
      </c>
      <c r="BM11" s="37">
        <v>1</v>
      </c>
      <c r="BN11" s="37">
        <v>1</v>
      </c>
      <c r="BO11" s="37">
        <v>1</v>
      </c>
      <c r="BP11" s="37">
        <v>1</v>
      </c>
      <c r="BQ11" s="37">
        <v>1</v>
      </c>
      <c r="BR11" s="37">
        <v>1</v>
      </c>
      <c r="BS11" s="37">
        <v>1</v>
      </c>
      <c r="BT11" s="37">
        <v>1</v>
      </c>
      <c r="BU11" s="37">
        <v>1</v>
      </c>
      <c r="BV11" s="37">
        <v>1</v>
      </c>
      <c r="BW11" s="37">
        <v>1</v>
      </c>
      <c r="BX11" s="37">
        <v>1</v>
      </c>
      <c r="BY11" s="37">
        <v>1</v>
      </c>
      <c r="BZ11" s="37">
        <v>1</v>
      </c>
      <c r="CA11" s="37">
        <v>1</v>
      </c>
      <c r="CB11" s="37">
        <v>1</v>
      </c>
      <c r="CC11" s="37">
        <v>1</v>
      </c>
      <c r="CD11" s="37">
        <v>1</v>
      </c>
      <c r="CE11" s="37">
        <v>1</v>
      </c>
      <c r="CF11" s="37">
        <v>1</v>
      </c>
      <c r="CG11" s="37">
        <v>1</v>
      </c>
      <c r="CH11" s="37">
        <v>1</v>
      </c>
      <c r="CI11" s="37">
        <v>1</v>
      </c>
      <c r="CJ11" s="37">
        <v>1</v>
      </c>
      <c r="CK11" s="37">
        <v>1</v>
      </c>
      <c r="CL11" s="37">
        <v>1</v>
      </c>
      <c r="CM11" s="37">
        <v>1</v>
      </c>
      <c r="CN11" s="37">
        <v>1</v>
      </c>
      <c r="CO11" s="37">
        <v>1</v>
      </c>
      <c r="CP11" s="37">
        <v>1</v>
      </c>
      <c r="CQ11" s="37">
        <v>1</v>
      </c>
      <c r="CR11" s="37">
        <v>1</v>
      </c>
      <c r="CS11" s="37">
        <v>1</v>
      </c>
      <c r="CT11" s="37">
        <v>1</v>
      </c>
      <c r="CU11" s="37">
        <v>1</v>
      </c>
      <c r="CV11" s="37">
        <v>1</v>
      </c>
      <c r="CW11" s="37">
        <v>1</v>
      </c>
      <c r="CX11" s="37">
        <v>1</v>
      </c>
      <c r="CY11" s="38">
        <v>1</v>
      </c>
    </row>
    <row r="12" spans="1:107" ht="3" customHeight="1" x14ac:dyDescent="0.15">
      <c r="D12" s="39">
        <v>1</v>
      </c>
      <c r="E12" s="40">
        <v>0.99</v>
      </c>
      <c r="F12" s="40">
        <v>0.99</v>
      </c>
      <c r="G12" s="40">
        <v>0.99</v>
      </c>
      <c r="H12" s="40">
        <v>0.99</v>
      </c>
      <c r="I12" s="40">
        <v>0.99</v>
      </c>
      <c r="J12" s="40">
        <v>0.99</v>
      </c>
      <c r="K12" s="40">
        <v>0.99</v>
      </c>
      <c r="L12" s="40">
        <v>0.99</v>
      </c>
      <c r="M12" s="40">
        <v>0.99</v>
      </c>
      <c r="N12" s="40">
        <v>0.99</v>
      </c>
      <c r="O12" s="40">
        <v>0.99</v>
      </c>
      <c r="P12" s="40">
        <v>0.99</v>
      </c>
      <c r="Q12" s="40">
        <v>0.99</v>
      </c>
      <c r="R12" s="40">
        <v>0.99</v>
      </c>
      <c r="S12" s="40">
        <v>0.99</v>
      </c>
      <c r="T12" s="40">
        <v>0.99</v>
      </c>
      <c r="U12" s="40">
        <v>0.99</v>
      </c>
      <c r="V12" s="40">
        <v>0.99</v>
      </c>
      <c r="W12" s="40">
        <v>0.99</v>
      </c>
      <c r="X12" s="40">
        <v>0.99</v>
      </c>
      <c r="Y12" s="40">
        <v>0.99</v>
      </c>
      <c r="Z12" s="40">
        <v>0.99</v>
      </c>
      <c r="AA12" s="40">
        <v>0.99</v>
      </c>
      <c r="AB12" s="40">
        <v>0.99</v>
      </c>
      <c r="AC12" s="40">
        <v>0.99</v>
      </c>
      <c r="AD12" s="40">
        <v>0.99</v>
      </c>
      <c r="AE12" s="40">
        <v>0.99</v>
      </c>
      <c r="AF12" s="40">
        <v>0.99</v>
      </c>
      <c r="AG12" s="40">
        <v>0.99</v>
      </c>
      <c r="AH12" s="40">
        <v>0.99</v>
      </c>
      <c r="AI12" s="40">
        <v>0.99</v>
      </c>
      <c r="AJ12" s="40">
        <v>0.99</v>
      </c>
      <c r="AK12" s="40">
        <v>0.99</v>
      </c>
      <c r="AL12" s="40">
        <v>0.99</v>
      </c>
      <c r="AM12" s="40">
        <v>0.99</v>
      </c>
      <c r="AN12" s="40">
        <v>0.99</v>
      </c>
      <c r="AO12" s="40">
        <v>0.99</v>
      </c>
      <c r="AP12" s="40">
        <v>0.99</v>
      </c>
      <c r="AQ12" s="40">
        <v>0.99</v>
      </c>
      <c r="AR12" s="40">
        <v>0.99</v>
      </c>
      <c r="AS12" s="40">
        <v>0.99</v>
      </c>
      <c r="AT12" s="40">
        <v>0.99</v>
      </c>
      <c r="AU12" s="40">
        <v>0.99</v>
      </c>
      <c r="AV12" s="40">
        <v>0.99</v>
      </c>
      <c r="AW12" s="40">
        <v>0.99</v>
      </c>
      <c r="AX12" s="40">
        <v>0.99</v>
      </c>
      <c r="AY12" s="40">
        <v>0.99</v>
      </c>
      <c r="AZ12" s="40">
        <v>0.99</v>
      </c>
      <c r="BA12" s="40">
        <v>0.99</v>
      </c>
      <c r="BB12" s="40">
        <v>0.99</v>
      </c>
      <c r="BC12" s="40">
        <v>0.99</v>
      </c>
      <c r="BD12" s="40">
        <v>0.99</v>
      </c>
      <c r="BE12" s="40">
        <v>0.99</v>
      </c>
      <c r="BF12" s="40">
        <v>0.99</v>
      </c>
      <c r="BG12" s="40">
        <v>0.99</v>
      </c>
      <c r="BH12" s="40">
        <v>0.99</v>
      </c>
      <c r="BI12" s="40">
        <v>0.99</v>
      </c>
      <c r="BJ12" s="40">
        <v>0.99</v>
      </c>
      <c r="BK12" s="40">
        <v>0.99</v>
      </c>
      <c r="BL12" s="40">
        <v>0.99</v>
      </c>
      <c r="BM12" s="40">
        <v>0.99</v>
      </c>
      <c r="BN12" s="40">
        <v>0.99</v>
      </c>
      <c r="BO12" s="40">
        <v>0.99</v>
      </c>
      <c r="BP12" s="40">
        <v>0.99</v>
      </c>
      <c r="BQ12" s="40">
        <v>0.99</v>
      </c>
      <c r="BR12" s="40">
        <v>0.99</v>
      </c>
      <c r="BS12" s="40">
        <v>0.99</v>
      </c>
      <c r="BT12" s="40">
        <v>0.99</v>
      </c>
      <c r="BU12" s="40">
        <v>0.99</v>
      </c>
      <c r="BV12" s="40">
        <v>0.99</v>
      </c>
      <c r="BW12" s="40">
        <v>0.99</v>
      </c>
      <c r="BX12" s="40">
        <v>0.99</v>
      </c>
      <c r="BY12" s="40">
        <v>0.99</v>
      </c>
      <c r="BZ12" s="40">
        <v>0.99</v>
      </c>
      <c r="CA12" s="40">
        <v>0.99</v>
      </c>
      <c r="CB12" s="40">
        <v>0.99</v>
      </c>
      <c r="CC12" s="40">
        <v>0.99</v>
      </c>
      <c r="CD12" s="40">
        <v>0.99</v>
      </c>
      <c r="CE12" s="40">
        <v>0.99</v>
      </c>
      <c r="CF12" s="40">
        <v>0.99</v>
      </c>
      <c r="CG12" s="40">
        <v>0.99</v>
      </c>
      <c r="CH12" s="40">
        <v>0.99</v>
      </c>
      <c r="CI12" s="40">
        <v>0.99</v>
      </c>
      <c r="CJ12" s="40">
        <v>0.99</v>
      </c>
      <c r="CK12" s="40">
        <v>0.99</v>
      </c>
      <c r="CL12" s="40">
        <v>0.99</v>
      </c>
      <c r="CM12" s="40">
        <v>0.99</v>
      </c>
      <c r="CN12" s="40">
        <v>0.99</v>
      </c>
      <c r="CO12" s="40">
        <v>0.99</v>
      </c>
      <c r="CP12" s="40">
        <v>0.99</v>
      </c>
      <c r="CQ12" s="40">
        <v>0.99</v>
      </c>
      <c r="CR12" s="40">
        <v>0.99</v>
      </c>
      <c r="CS12" s="40">
        <v>0.99</v>
      </c>
      <c r="CT12" s="40">
        <v>0.99</v>
      </c>
      <c r="CU12" s="40">
        <v>0.99</v>
      </c>
      <c r="CV12" s="40">
        <v>0.99</v>
      </c>
      <c r="CW12" s="40">
        <v>0.99</v>
      </c>
      <c r="CX12" s="40">
        <v>0.99</v>
      </c>
      <c r="CY12" s="41">
        <v>0.99</v>
      </c>
      <c r="DA12" s="148" t="s">
        <v>141</v>
      </c>
      <c r="DB12" s="149"/>
      <c r="DC12" s="150"/>
    </row>
    <row r="13" spans="1:107" ht="3" customHeight="1" x14ac:dyDescent="0.15">
      <c r="D13" s="39">
        <v>1</v>
      </c>
      <c r="E13" s="40">
        <v>0.99</v>
      </c>
      <c r="F13" s="40">
        <v>0.98</v>
      </c>
      <c r="G13" s="40">
        <v>0.98</v>
      </c>
      <c r="H13" s="40">
        <v>0.98</v>
      </c>
      <c r="I13" s="40">
        <v>0.98</v>
      </c>
      <c r="J13" s="40">
        <v>0.98</v>
      </c>
      <c r="K13" s="40">
        <v>0.98</v>
      </c>
      <c r="L13" s="40">
        <v>0.98</v>
      </c>
      <c r="M13" s="40">
        <v>0.98</v>
      </c>
      <c r="N13" s="40">
        <v>0.98</v>
      </c>
      <c r="O13" s="40">
        <v>0.98</v>
      </c>
      <c r="P13" s="40">
        <v>0.98</v>
      </c>
      <c r="Q13" s="40">
        <v>0.98</v>
      </c>
      <c r="R13" s="40">
        <v>0.98</v>
      </c>
      <c r="S13" s="40">
        <v>0.98</v>
      </c>
      <c r="T13" s="40">
        <v>0.98</v>
      </c>
      <c r="U13" s="40">
        <v>0.98</v>
      </c>
      <c r="V13" s="40">
        <v>0.98</v>
      </c>
      <c r="W13" s="40">
        <v>0.98</v>
      </c>
      <c r="X13" s="40">
        <v>0.98</v>
      </c>
      <c r="Y13" s="40">
        <v>0.98</v>
      </c>
      <c r="Z13" s="40">
        <v>0.98</v>
      </c>
      <c r="AA13" s="40">
        <v>0.98</v>
      </c>
      <c r="AB13" s="40">
        <v>0.98</v>
      </c>
      <c r="AC13" s="40">
        <v>0.98</v>
      </c>
      <c r="AD13" s="40">
        <v>0.98</v>
      </c>
      <c r="AE13" s="40">
        <v>0.98</v>
      </c>
      <c r="AF13" s="40">
        <v>0.98</v>
      </c>
      <c r="AG13" s="40">
        <v>0.98</v>
      </c>
      <c r="AH13" s="40">
        <v>0.98</v>
      </c>
      <c r="AI13" s="40">
        <v>0.98</v>
      </c>
      <c r="AJ13" s="40">
        <v>0.98</v>
      </c>
      <c r="AK13" s="40">
        <v>0.98</v>
      </c>
      <c r="AL13" s="40">
        <v>0.98</v>
      </c>
      <c r="AM13" s="40">
        <v>0.98</v>
      </c>
      <c r="AN13" s="40">
        <v>0.98</v>
      </c>
      <c r="AO13" s="40">
        <v>0.98</v>
      </c>
      <c r="AP13" s="40">
        <v>0.98</v>
      </c>
      <c r="AQ13" s="40">
        <v>0.98</v>
      </c>
      <c r="AR13" s="40">
        <v>0.98</v>
      </c>
      <c r="AS13" s="40">
        <v>0.98</v>
      </c>
      <c r="AT13" s="40">
        <v>0.98</v>
      </c>
      <c r="AU13" s="40">
        <v>0.98</v>
      </c>
      <c r="AV13" s="40">
        <v>0.98</v>
      </c>
      <c r="AW13" s="40">
        <v>0.98</v>
      </c>
      <c r="AX13" s="40">
        <v>0.98</v>
      </c>
      <c r="AY13" s="40">
        <v>0.98</v>
      </c>
      <c r="AZ13" s="40">
        <v>0.98</v>
      </c>
      <c r="BA13" s="40">
        <v>0.98</v>
      </c>
      <c r="BB13" s="40">
        <v>0.98</v>
      </c>
      <c r="BC13" s="40">
        <v>0.98</v>
      </c>
      <c r="BD13" s="40">
        <v>0.98</v>
      </c>
      <c r="BE13" s="40">
        <v>0.98</v>
      </c>
      <c r="BF13" s="40">
        <v>0.98</v>
      </c>
      <c r="BG13" s="40">
        <v>0.98</v>
      </c>
      <c r="BH13" s="40">
        <v>0.98</v>
      </c>
      <c r="BI13" s="40">
        <v>0.98</v>
      </c>
      <c r="BJ13" s="40">
        <v>0.98</v>
      </c>
      <c r="BK13" s="40">
        <v>0.98</v>
      </c>
      <c r="BL13" s="40">
        <v>0.98</v>
      </c>
      <c r="BM13" s="40">
        <v>0.98</v>
      </c>
      <c r="BN13" s="40">
        <v>0.98</v>
      </c>
      <c r="BO13" s="40">
        <v>0.98</v>
      </c>
      <c r="BP13" s="40">
        <v>0.98</v>
      </c>
      <c r="BQ13" s="40">
        <v>0.98</v>
      </c>
      <c r="BR13" s="40">
        <v>0.98</v>
      </c>
      <c r="BS13" s="40">
        <v>0.98</v>
      </c>
      <c r="BT13" s="40">
        <v>0.98</v>
      </c>
      <c r="BU13" s="40">
        <v>0.98</v>
      </c>
      <c r="BV13" s="40">
        <v>0.98</v>
      </c>
      <c r="BW13" s="40">
        <v>0.98</v>
      </c>
      <c r="BX13" s="40">
        <v>0.98</v>
      </c>
      <c r="BY13" s="40">
        <v>0.98</v>
      </c>
      <c r="BZ13" s="40">
        <v>0.98</v>
      </c>
      <c r="CA13" s="40">
        <v>0.98</v>
      </c>
      <c r="CB13" s="40">
        <v>0.98</v>
      </c>
      <c r="CC13" s="40">
        <v>0.98</v>
      </c>
      <c r="CD13" s="40">
        <v>0.98</v>
      </c>
      <c r="CE13" s="40">
        <v>0.98</v>
      </c>
      <c r="CF13" s="40">
        <v>0.98</v>
      </c>
      <c r="CG13" s="40">
        <v>0.98</v>
      </c>
      <c r="CH13" s="40">
        <v>0.98</v>
      </c>
      <c r="CI13" s="40">
        <v>0.98</v>
      </c>
      <c r="CJ13" s="40">
        <v>0.98</v>
      </c>
      <c r="CK13" s="40">
        <v>0.98</v>
      </c>
      <c r="CL13" s="40">
        <v>0.98</v>
      </c>
      <c r="CM13" s="40">
        <v>0.98</v>
      </c>
      <c r="CN13" s="40">
        <v>0.98</v>
      </c>
      <c r="CO13" s="40">
        <v>0.98</v>
      </c>
      <c r="CP13" s="40">
        <v>0.98</v>
      </c>
      <c r="CQ13" s="40">
        <v>0.98</v>
      </c>
      <c r="CR13" s="40">
        <v>0.98</v>
      </c>
      <c r="CS13" s="40">
        <v>0.98</v>
      </c>
      <c r="CT13" s="40">
        <v>0.98</v>
      </c>
      <c r="CU13" s="40">
        <v>0.98</v>
      </c>
      <c r="CV13" s="40">
        <v>0.98</v>
      </c>
      <c r="CW13" s="40">
        <v>0.98</v>
      </c>
      <c r="CX13" s="40">
        <v>0.98</v>
      </c>
      <c r="CY13" s="41">
        <v>0.98</v>
      </c>
      <c r="DA13" s="151"/>
      <c r="DB13" s="152"/>
      <c r="DC13" s="153"/>
    </row>
    <row r="14" spans="1:107" ht="3" customHeight="1" x14ac:dyDescent="0.15">
      <c r="D14" s="39">
        <v>1</v>
      </c>
      <c r="E14" s="40">
        <v>0.99</v>
      </c>
      <c r="F14" s="40">
        <v>0.98</v>
      </c>
      <c r="G14" s="40">
        <v>0.97</v>
      </c>
      <c r="H14" s="40">
        <v>0.97</v>
      </c>
      <c r="I14" s="40">
        <v>0.97</v>
      </c>
      <c r="J14" s="40">
        <v>0.97</v>
      </c>
      <c r="K14" s="40">
        <v>0.97</v>
      </c>
      <c r="L14" s="40">
        <v>0.97</v>
      </c>
      <c r="M14" s="40">
        <v>0.97</v>
      </c>
      <c r="N14" s="40">
        <v>0.97</v>
      </c>
      <c r="O14" s="40">
        <v>0.97</v>
      </c>
      <c r="P14" s="40">
        <v>0.97</v>
      </c>
      <c r="Q14" s="40">
        <v>0.97</v>
      </c>
      <c r="R14" s="40">
        <v>0.97</v>
      </c>
      <c r="S14" s="40">
        <v>0.97</v>
      </c>
      <c r="T14" s="40">
        <v>0.97</v>
      </c>
      <c r="U14" s="40">
        <v>0.97</v>
      </c>
      <c r="V14" s="40">
        <v>0.97</v>
      </c>
      <c r="W14" s="40">
        <v>0.97</v>
      </c>
      <c r="X14" s="40">
        <v>0.97</v>
      </c>
      <c r="Y14" s="40">
        <v>0.97</v>
      </c>
      <c r="Z14" s="40">
        <v>0.97</v>
      </c>
      <c r="AA14" s="40">
        <v>0.97</v>
      </c>
      <c r="AB14" s="40">
        <v>0.97</v>
      </c>
      <c r="AC14" s="40">
        <v>0.97</v>
      </c>
      <c r="AD14" s="40">
        <v>0.97</v>
      </c>
      <c r="AE14" s="40">
        <v>0.97</v>
      </c>
      <c r="AF14" s="40">
        <v>0.97</v>
      </c>
      <c r="AG14" s="40">
        <v>0.97</v>
      </c>
      <c r="AH14" s="40">
        <v>0.97</v>
      </c>
      <c r="AI14" s="40">
        <v>0.97</v>
      </c>
      <c r="AJ14" s="40">
        <v>0.97</v>
      </c>
      <c r="AK14" s="40">
        <v>0.97</v>
      </c>
      <c r="AL14" s="40">
        <v>0.97</v>
      </c>
      <c r="AM14" s="40">
        <v>0.97</v>
      </c>
      <c r="AN14" s="40">
        <v>0.97</v>
      </c>
      <c r="AO14" s="40">
        <v>0.97</v>
      </c>
      <c r="AP14" s="40">
        <v>0.97</v>
      </c>
      <c r="AQ14" s="40">
        <v>0.97</v>
      </c>
      <c r="AR14" s="40">
        <v>0.97</v>
      </c>
      <c r="AS14" s="40">
        <v>0.97</v>
      </c>
      <c r="AT14" s="40">
        <v>0.97</v>
      </c>
      <c r="AU14" s="40">
        <v>0.97</v>
      </c>
      <c r="AV14" s="40">
        <v>0.97</v>
      </c>
      <c r="AW14" s="40">
        <v>0.97</v>
      </c>
      <c r="AX14" s="40">
        <v>0.97</v>
      </c>
      <c r="AY14" s="40">
        <v>0.97</v>
      </c>
      <c r="AZ14" s="40">
        <v>0.97</v>
      </c>
      <c r="BA14" s="40">
        <v>0.97</v>
      </c>
      <c r="BB14" s="40">
        <v>0.97</v>
      </c>
      <c r="BC14" s="40">
        <v>0.97</v>
      </c>
      <c r="BD14" s="40">
        <v>0.97</v>
      </c>
      <c r="BE14" s="40">
        <v>0.97</v>
      </c>
      <c r="BF14" s="40">
        <v>0.97</v>
      </c>
      <c r="BG14" s="40">
        <v>0.97</v>
      </c>
      <c r="BH14" s="40">
        <v>0.97</v>
      </c>
      <c r="BI14" s="40">
        <v>0.97</v>
      </c>
      <c r="BJ14" s="40">
        <v>0.97</v>
      </c>
      <c r="BK14" s="40">
        <v>0.97</v>
      </c>
      <c r="BL14" s="40">
        <v>0.97</v>
      </c>
      <c r="BM14" s="40">
        <v>0.97</v>
      </c>
      <c r="BN14" s="40">
        <v>0.97</v>
      </c>
      <c r="BO14" s="40">
        <v>0.97</v>
      </c>
      <c r="BP14" s="40">
        <v>0.97</v>
      </c>
      <c r="BQ14" s="40">
        <v>0.97</v>
      </c>
      <c r="BR14" s="40">
        <v>0.97</v>
      </c>
      <c r="BS14" s="40">
        <v>0.97</v>
      </c>
      <c r="BT14" s="40">
        <v>0.97</v>
      </c>
      <c r="BU14" s="40">
        <v>0.97</v>
      </c>
      <c r="BV14" s="40">
        <v>0.97</v>
      </c>
      <c r="BW14" s="40">
        <v>0.97</v>
      </c>
      <c r="BX14" s="40">
        <v>0.97</v>
      </c>
      <c r="BY14" s="40">
        <v>0.97</v>
      </c>
      <c r="BZ14" s="40">
        <v>0.97</v>
      </c>
      <c r="CA14" s="40">
        <v>0.97</v>
      </c>
      <c r="CB14" s="40">
        <v>0.97</v>
      </c>
      <c r="CC14" s="40">
        <v>0.97</v>
      </c>
      <c r="CD14" s="40">
        <v>0.97</v>
      </c>
      <c r="CE14" s="40">
        <v>0.97</v>
      </c>
      <c r="CF14" s="40">
        <v>0.97</v>
      </c>
      <c r="CG14" s="40">
        <v>0.97</v>
      </c>
      <c r="CH14" s="40">
        <v>0.97</v>
      </c>
      <c r="CI14" s="40">
        <v>0.97</v>
      </c>
      <c r="CJ14" s="40">
        <v>0.97</v>
      </c>
      <c r="CK14" s="40">
        <v>0.97</v>
      </c>
      <c r="CL14" s="40">
        <v>0.97</v>
      </c>
      <c r="CM14" s="40">
        <v>0.97</v>
      </c>
      <c r="CN14" s="40">
        <v>0.97</v>
      </c>
      <c r="CO14" s="40">
        <v>0.97</v>
      </c>
      <c r="CP14" s="40">
        <v>0.97</v>
      </c>
      <c r="CQ14" s="40">
        <v>0.97</v>
      </c>
      <c r="CR14" s="40">
        <v>0.97</v>
      </c>
      <c r="CS14" s="40">
        <v>0.97</v>
      </c>
      <c r="CT14" s="40">
        <v>0.97</v>
      </c>
      <c r="CU14" s="40">
        <v>0.97</v>
      </c>
      <c r="CV14" s="40">
        <v>0.97</v>
      </c>
      <c r="CW14" s="40">
        <v>0.97</v>
      </c>
      <c r="CX14" s="40">
        <v>0.97</v>
      </c>
      <c r="CY14" s="41">
        <v>0.97</v>
      </c>
      <c r="DA14" s="151"/>
      <c r="DB14" s="152"/>
      <c r="DC14" s="153"/>
    </row>
    <row r="15" spans="1:107" ht="3" customHeight="1" x14ac:dyDescent="0.15">
      <c r="D15" s="39">
        <v>1</v>
      </c>
      <c r="E15" s="40">
        <v>0.99</v>
      </c>
      <c r="F15" s="40">
        <v>0.98</v>
      </c>
      <c r="G15" s="40">
        <v>0.97</v>
      </c>
      <c r="H15" s="40">
        <v>0.96</v>
      </c>
      <c r="I15" s="40">
        <v>0.96</v>
      </c>
      <c r="J15" s="40">
        <v>0.96</v>
      </c>
      <c r="K15" s="40">
        <v>0.96</v>
      </c>
      <c r="L15" s="40">
        <v>0.96</v>
      </c>
      <c r="M15" s="40">
        <v>0.96</v>
      </c>
      <c r="N15" s="40">
        <v>0.96</v>
      </c>
      <c r="O15" s="40">
        <v>0.96</v>
      </c>
      <c r="P15" s="40">
        <v>0.96</v>
      </c>
      <c r="Q15" s="40">
        <v>0.96</v>
      </c>
      <c r="R15" s="40">
        <v>0.96</v>
      </c>
      <c r="S15" s="40">
        <v>0.96</v>
      </c>
      <c r="T15" s="40">
        <v>0.96</v>
      </c>
      <c r="U15" s="40">
        <v>0.96</v>
      </c>
      <c r="V15" s="40">
        <v>0.96</v>
      </c>
      <c r="W15" s="40">
        <v>0.96</v>
      </c>
      <c r="X15" s="40">
        <v>0.96</v>
      </c>
      <c r="Y15" s="40">
        <v>0.96</v>
      </c>
      <c r="Z15" s="40">
        <v>0.96</v>
      </c>
      <c r="AA15" s="40">
        <v>0.96</v>
      </c>
      <c r="AB15" s="40">
        <v>0.96</v>
      </c>
      <c r="AC15" s="40">
        <v>0.96</v>
      </c>
      <c r="AD15" s="40">
        <v>0.96</v>
      </c>
      <c r="AE15" s="40">
        <v>0.96</v>
      </c>
      <c r="AF15" s="40">
        <v>0.96</v>
      </c>
      <c r="AG15" s="40">
        <v>0.96</v>
      </c>
      <c r="AH15" s="40">
        <v>0.96</v>
      </c>
      <c r="AI15" s="40">
        <v>0.96</v>
      </c>
      <c r="AJ15" s="40">
        <v>0.96</v>
      </c>
      <c r="AK15" s="40">
        <v>0.96</v>
      </c>
      <c r="AL15" s="40">
        <v>0.96</v>
      </c>
      <c r="AM15" s="40">
        <v>0.96</v>
      </c>
      <c r="AN15" s="40">
        <v>0.96</v>
      </c>
      <c r="AO15" s="40">
        <v>0.96</v>
      </c>
      <c r="AP15" s="40">
        <v>0.96</v>
      </c>
      <c r="AQ15" s="40">
        <v>0.96</v>
      </c>
      <c r="AR15" s="40">
        <v>0.96</v>
      </c>
      <c r="AS15" s="40">
        <v>0.96</v>
      </c>
      <c r="AT15" s="40">
        <v>0.96</v>
      </c>
      <c r="AU15" s="40">
        <v>0.96</v>
      </c>
      <c r="AV15" s="40">
        <v>0.96</v>
      </c>
      <c r="AW15" s="40">
        <v>0.96</v>
      </c>
      <c r="AX15" s="40">
        <v>0.96</v>
      </c>
      <c r="AY15" s="40">
        <v>0.96</v>
      </c>
      <c r="AZ15" s="40">
        <v>0.96</v>
      </c>
      <c r="BA15" s="40">
        <v>0.96</v>
      </c>
      <c r="BB15" s="40">
        <v>0.96</v>
      </c>
      <c r="BC15" s="40">
        <v>0.96</v>
      </c>
      <c r="BD15" s="40">
        <v>0.96</v>
      </c>
      <c r="BE15" s="40">
        <v>0.96</v>
      </c>
      <c r="BF15" s="40">
        <v>0.96</v>
      </c>
      <c r="BG15" s="40">
        <v>0.96</v>
      </c>
      <c r="BH15" s="40">
        <v>0.96</v>
      </c>
      <c r="BI15" s="40">
        <v>0.96</v>
      </c>
      <c r="BJ15" s="40">
        <v>0.96</v>
      </c>
      <c r="BK15" s="40">
        <v>0.96</v>
      </c>
      <c r="BL15" s="40">
        <v>0.96</v>
      </c>
      <c r="BM15" s="40">
        <v>0.96</v>
      </c>
      <c r="BN15" s="40">
        <v>0.96</v>
      </c>
      <c r="BO15" s="40">
        <v>0.96</v>
      </c>
      <c r="BP15" s="40">
        <v>0.96</v>
      </c>
      <c r="BQ15" s="40">
        <v>0.96</v>
      </c>
      <c r="BR15" s="40">
        <v>0.96</v>
      </c>
      <c r="BS15" s="40">
        <v>0.96</v>
      </c>
      <c r="BT15" s="40">
        <v>0.96</v>
      </c>
      <c r="BU15" s="40">
        <v>0.96</v>
      </c>
      <c r="BV15" s="40">
        <v>0.96</v>
      </c>
      <c r="BW15" s="40">
        <v>0.96</v>
      </c>
      <c r="BX15" s="40">
        <v>0.96</v>
      </c>
      <c r="BY15" s="40">
        <v>0.96</v>
      </c>
      <c r="BZ15" s="40">
        <v>0.96</v>
      </c>
      <c r="CA15" s="40">
        <v>0.96</v>
      </c>
      <c r="CB15" s="40">
        <v>0.96</v>
      </c>
      <c r="CC15" s="40">
        <v>0.96</v>
      </c>
      <c r="CD15" s="40">
        <v>0.96</v>
      </c>
      <c r="CE15" s="40">
        <v>0.96</v>
      </c>
      <c r="CF15" s="40">
        <v>0.96</v>
      </c>
      <c r="CG15" s="40">
        <v>0.96</v>
      </c>
      <c r="CH15" s="40">
        <v>0.96</v>
      </c>
      <c r="CI15" s="40">
        <v>0.96</v>
      </c>
      <c r="CJ15" s="40">
        <v>0.96</v>
      </c>
      <c r="CK15" s="40">
        <v>0.96</v>
      </c>
      <c r="CL15" s="40">
        <v>0.96</v>
      </c>
      <c r="CM15" s="40">
        <v>0.96</v>
      </c>
      <c r="CN15" s="40">
        <v>0.96</v>
      </c>
      <c r="CO15" s="40">
        <v>0.96</v>
      </c>
      <c r="CP15" s="40">
        <v>0.96</v>
      </c>
      <c r="CQ15" s="40">
        <v>0.96</v>
      </c>
      <c r="CR15" s="40">
        <v>0.96</v>
      </c>
      <c r="CS15" s="40">
        <v>0.96</v>
      </c>
      <c r="CT15" s="40">
        <v>0.96</v>
      </c>
      <c r="CU15" s="40">
        <v>0.96</v>
      </c>
      <c r="CV15" s="40">
        <v>0.96</v>
      </c>
      <c r="CW15" s="40">
        <v>0.96</v>
      </c>
      <c r="CX15" s="40">
        <v>0.96</v>
      </c>
      <c r="CY15" s="41">
        <v>0.96</v>
      </c>
      <c r="DA15" s="151"/>
      <c r="DB15" s="152"/>
      <c r="DC15" s="153"/>
    </row>
    <row r="16" spans="1:107" ht="3" customHeight="1" x14ac:dyDescent="0.15">
      <c r="D16" s="39">
        <v>1</v>
      </c>
      <c r="E16" s="40">
        <v>0.99</v>
      </c>
      <c r="F16" s="40">
        <v>0.98</v>
      </c>
      <c r="G16" s="40">
        <v>0.97</v>
      </c>
      <c r="H16" s="40">
        <v>0.96</v>
      </c>
      <c r="I16" s="40">
        <v>0.95</v>
      </c>
      <c r="J16" s="40">
        <v>0.95</v>
      </c>
      <c r="K16" s="40">
        <v>0.95</v>
      </c>
      <c r="L16" s="40">
        <v>0.95</v>
      </c>
      <c r="M16" s="40">
        <v>0.95</v>
      </c>
      <c r="N16" s="40">
        <v>0.95</v>
      </c>
      <c r="O16" s="40">
        <v>0.95</v>
      </c>
      <c r="P16" s="40">
        <v>0.95</v>
      </c>
      <c r="Q16" s="40">
        <v>0.95</v>
      </c>
      <c r="R16" s="40">
        <v>0.95</v>
      </c>
      <c r="S16" s="40">
        <v>0.95</v>
      </c>
      <c r="T16" s="40">
        <v>0.95</v>
      </c>
      <c r="U16" s="40">
        <v>0.95</v>
      </c>
      <c r="V16" s="40">
        <v>0.95</v>
      </c>
      <c r="W16" s="40">
        <v>0.95</v>
      </c>
      <c r="X16" s="40">
        <v>0.95</v>
      </c>
      <c r="Y16" s="40">
        <v>0.95</v>
      </c>
      <c r="Z16" s="40">
        <v>0.95</v>
      </c>
      <c r="AA16" s="40">
        <v>0.95</v>
      </c>
      <c r="AB16" s="40">
        <v>0.95</v>
      </c>
      <c r="AC16" s="40">
        <v>0.95</v>
      </c>
      <c r="AD16" s="40">
        <v>0.95</v>
      </c>
      <c r="AE16" s="40">
        <v>0.95</v>
      </c>
      <c r="AF16" s="40">
        <v>0.95</v>
      </c>
      <c r="AG16" s="40">
        <v>0.95</v>
      </c>
      <c r="AH16" s="40">
        <v>0.95</v>
      </c>
      <c r="AI16" s="40">
        <v>0.95</v>
      </c>
      <c r="AJ16" s="40">
        <v>0.95</v>
      </c>
      <c r="AK16" s="40">
        <v>0.95</v>
      </c>
      <c r="AL16" s="40">
        <v>0.95</v>
      </c>
      <c r="AM16" s="40">
        <v>0.95</v>
      </c>
      <c r="AN16" s="40">
        <v>0.95</v>
      </c>
      <c r="AO16" s="40">
        <v>0.95</v>
      </c>
      <c r="AP16" s="40">
        <v>0.95</v>
      </c>
      <c r="AQ16" s="40">
        <v>0.95</v>
      </c>
      <c r="AR16" s="40">
        <v>0.95</v>
      </c>
      <c r="AS16" s="40">
        <v>0.95</v>
      </c>
      <c r="AT16" s="40">
        <v>0.95</v>
      </c>
      <c r="AU16" s="40">
        <v>0.95</v>
      </c>
      <c r="AV16" s="40">
        <v>0.95</v>
      </c>
      <c r="AW16" s="40">
        <v>0.95</v>
      </c>
      <c r="AX16" s="40">
        <v>0.95</v>
      </c>
      <c r="AY16" s="40">
        <v>0.95</v>
      </c>
      <c r="AZ16" s="40">
        <v>0.95</v>
      </c>
      <c r="BA16" s="40">
        <v>0.95</v>
      </c>
      <c r="BB16" s="40">
        <v>0.95</v>
      </c>
      <c r="BC16" s="40">
        <v>0.95</v>
      </c>
      <c r="BD16" s="40">
        <v>0.95</v>
      </c>
      <c r="BE16" s="40">
        <v>0.95</v>
      </c>
      <c r="BF16" s="40">
        <v>0.95</v>
      </c>
      <c r="BG16" s="40">
        <v>0.95</v>
      </c>
      <c r="BH16" s="40">
        <v>0.95</v>
      </c>
      <c r="BI16" s="40">
        <v>0.95</v>
      </c>
      <c r="BJ16" s="40">
        <v>0.95</v>
      </c>
      <c r="BK16" s="40">
        <v>0.95</v>
      </c>
      <c r="BL16" s="40">
        <v>0.95</v>
      </c>
      <c r="BM16" s="40">
        <v>0.95</v>
      </c>
      <c r="BN16" s="40">
        <v>0.95</v>
      </c>
      <c r="BO16" s="40">
        <v>0.95</v>
      </c>
      <c r="BP16" s="40">
        <v>0.95</v>
      </c>
      <c r="BQ16" s="40">
        <v>0.95</v>
      </c>
      <c r="BR16" s="40">
        <v>0.95</v>
      </c>
      <c r="BS16" s="40">
        <v>0.95</v>
      </c>
      <c r="BT16" s="40">
        <v>0.95</v>
      </c>
      <c r="BU16" s="40">
        <v>0.95</v>
      </c>
      <c r="BV16" s="40">
        <v>0.95</v>
      </c>
      <c r="BW16" s="40">
        <v>0.95</v>
      </c>
      <c r="BX16" s="40">
        <v>0.95</v>
      </c>
      <c r="BY16" s="40">
        <v>0.95</v>
      </c>
      <c r="BZ16" s="40">
        <v>0.95</v>
      </c>
      <c r="CA16" s="40">
        <v>0.95</v>
      </c>
      <c r="CB16" s="40">
        <v>0.95</v>
      </c>
      <c r="CC16" s="40">
        <v>0.95</v>
      </c>
      <c r="CD16" s="40">
        <v>0.95</v>
      </c>
      <c r="CE16" s="40">
        <v>0.95</v>
      </c>
      <c r="CF16" s="40">
        <v>0.95</v>
      </c>
      <c r="CG16" s="40">
        <v>0.95</v>
      </c>
      <c r="CH16" s="40">
        <v>0.95</v>
      </c>
      <c r="CI16" s="40">
        <v>0.95</v>
      </c>
      <c r="CJ16" s="40">
        <v>0.95</v>
      </c>
      <c r="CK16" s="40">
        <v>0.95</v>
      </c>
      <c r="CL16" s="40">
        <v>0.95</v>
      </c>
      <c r="CM16" s="40">
        <v>0.95</v>
      </c>
      <c r="CN16" s="40">
        <v>0.95</v>
      </c>
      <c r="CO16" s="40">
        <v>0.95</v>
      </c>
      <c r="CP16" s="40">
        <v>0.95</v>
      </c>
      <c r="CQ16" s="40">
        <v>0.95</v>
      </c>
      <c r="CR16" s="40">
        <v>0.95</v>
      </c>
      <c r="CS16" s="40">
        <v>0.95</v>
      </c>
      <c r="CT16" s="40">
        <v>0.95</v>
      </c>
      <c r="CU16" s="40">
        <v>0.95</v>
      </c>
      <c r="CV16" s="40">
        <v>0.95</v>
      </c>
      <c r="CW16" s="40">
        <v>0.95</v>
      </c>
      <c r="CX16" s="40">
        <v>0.95</v>
      </c>
      <c r="CY16" s="41">
        <v>0.95</v>
      </c>
      <c r="DA16" s="151"/>
      <c r="DB16" s="152"/>
      <c r="DC16" s="153"/>
    </row>
    <row r="17" spans="4:107" ht="3" customHeight="1" x14ac:dyDescent="0.15">
      <c r="D17" s="39">
        <v>1</v>
      </c>
      <c r="E17" s="40">
        <v>0.99</v>
      </c>
      <c r="F17" s="40">
        <v>0.98</v>
      </c>
      <c r="G17" s="40">
        <v>0.97</v>
      </c>
      <c r="H17" s="40">
        <v>0.96</v>
      </c>
      <c r="I17" s="40">
        <v>0.95</v>
      </c>
      <c r="J17" s="40">
        <v>0.94</v>
      </c>
      <c r="K17" s="40">
        <v>0.94</v>
      </c>
      <c r="L17" s="40">
        <v>0.94</v>
      </c>
      <c r="M17" s="40">
        <v>0.94</v>
      </c>
      <c r="N17" s="40">
        <v>0.94</v>
      </c>
      <c r="O17" s="40">
        <v>0.94</v>
      </c>
      <c r="P17" s="40">
        <v>0.94</v>
      </c>
      <c r="Q17" s="40">
        <v>0.94</v>
      </c>
      <c r="R17" s="40">
        <v>0.94</v>
      </c>
      <c r="S17" s="40">
        <v>0.94</v>
      </c>
      <c r="T17" s="40">
        <v>0.94</v>
      </c>
      <c r="U17" s="40">
        <v>0.94</v>
      </c>
      <c r="V17" s="40">
        <v>0.94</v>
      </c>
      <c r="W17" s="40">
        <v>0.94</v>
      </c>
      <c r="X17" s="40">
        <v>0.94</v>
      </c>
      <c r="Y17" s="40">
        <v>0.94</v>
      </c>
      <c r="Z17" s="40">
        <v>0.94</v>
      </c>
      <c r="AA17" s="40">
        <v>0.94</v>
      </c>
      <c r="AB17" s="40">
        <v>0.94</v>
      </c>
      <c r="AC17" s="40">
        <v>0.94</v>
      </c>
      <c r="AD17" s="40">
        <v>0.94</v>
      </c>
      <c r="AE17" s="40">
        <v>0.94</v>
      </c>
      <c r="AF17" s="40">
        <v>0.94</v>
      </c>
      <c r="AG17" s="40">
        <v>0.94</v>
      </c>
      <c r="AH17" s="40">
        <v>0.94</v>
      </c>
      <c r="AI17" s="40">
        <v>0.94</v>
      </c>
      <c r="AJ17" s="40">
        <v>0.94</v>
      </c>
      <c r="AK17" s="40">
        <v>0.94</v>
      </c>
      <c r="AL17" s="40">
        <v>0.94</v>
      </c>
      <c r="AM17" s="40">
        <v>0.94</v>
      </c>
      <c r="AN17" s="40">
        <v>0.94</v>
      </c>
      <c r="AO17" s="40">
        <v>0.94</v>
      </c>
      <c r="AP17" s="40">
        <v>0.94</v>
      </c>
      <c r="AQ17" s="40">
        <v>0.94</v>
      </c>
      <c r="AR17" s="40">
        <v>0.94</v>
      </c>
      <c r="AS17" s="40">
        <v>0.94</v>
      </c>
      <c r="AT17" s="40">
        <v>0.94</v>
      </c>
      <c r="AU17" s="40">
        <v>0.94</v>
      </c>
      <c r="AV17" s="40">
        <v>0.94</v>
      </c>
      <c r="AW17" s="40">
        <v>0.94</v>
      </c>
      <c r="AX17" s="40">
        <v>0.94</v>
      </c>
      <c r="AY17" s="40">
        <v>0.94</v>
      </c>
      <c r="AZ17" s="40">
        <v>0.94</v>
      </c>
      <c r="BA17" s="40">
        <v>0.94</v>
      </c>
      <c r="BB17" s="40">
        <v>0.94</v>
      </c>
      <c r="BC17" s="40">
        <v>0.94</v>
      </c>
      <c r="BD17" s="40">
        <v>0.94</v>
      </c>
      <c r="BE17" s="40">
        <v>0.94</v>
      </c>
      <c r="BF17" s="40">
        <v>0.94</v>
      </c>
      <c r="BG17" s="40">
        <v>0.94</v>
      </c>
      <c r="BH17" s="40">
        <v>0.94</v>
      </c>
      <c r="BI17" s="40">
        <v>0.94</v>
      </c>
      <c r="BJ17" s="40">
        <v>0.94</v>
      </c>
      <c r="BK17" s="40">
        <v>0.94</v>
      </c>
      <c r="BL17" s="40">
        <v>0.94</v>
      </c>
      <c r="BM17" s="40">
        <v>0.94</v>
      </c>
      <c r="BN17" s="40">
        <v>0.94</v>
      </c>
      <c r="BO17" s="40">
        <v>0.94</v>
      </c>
      <c r="BP17" s="40">
        <v>0.94</v>
      </c>
      <c r="BQ17" s="40">
        <v>0.94</v>
      </c>
      <c r="BR17" s="40">
        <v>0.94</v>
      </c>
      <c r="BS17" s="40">
        <v>0.94</v>
      </c>
      <c r="BT17" s="40">
        <v>0.94</v>
      </c>
      <c r="BU17" s="40">
        <v>0.94</v>
      </c>
      <c r="BV17" s="40">
        <v>0.94</v>
      </c>
      <c r="BW17" s="40">
        <v>0.94</v>
      </c>
      <c r="BX17" s="40">
        <v>0.94</v>
      </c>
      <c r="BY17" s="40">
        <v>0.94</v>
      </c>
      <c r="BZ17" s="40">
        <v>0.94</v>
      </c>
      <c r="CA17" s="40">
        <v>0.94</v>
      </c>
      <c r="CB17" s="40">
        <v>0.94</v>
      </c>
      <c r="CC17" s="40">
        <v>0.94</v>
      </c>
      <c r="CD17" s="40">
        <v>0.94</v>
      </c>
      <c r="CE17" s="40">
        <v>0.94</v>
      </c>
      <c r="CF17" s="40">
        <v>0.94</v>
      </c>
      <c r="CG17" s="40">
        <v>0.94</v>
      </c>
      <c r="CH17" s="40">
        <v>0.94</v>
      </c>
      <c r="CI17" s="40">
        <v>0.94</v>
      </c>
      <c r="CJ17" s="40">
        <v>0.94</v>
      </c>
      <c r="CK17" s="40">
        <v>0.94</v>
      </c>
      <c r="CL17" s="40">
        <v>0.94</v>
      </c>
      <c r="CM17" s="40">
        <v>0.94</v>
      </c>
      <c r="CN17" s="40">
        <v>0.94</v>
      </c>
      <c r="CO17" s="40">
        <v>0.94</v>
      </c>
      <c r="CP17" s="40">
        <v>0.94</v>
      </c>
      <c r="CQ17" s="40">
        <v>0.94</v>
      </c>
      <c r="CR17" s="40">
        <v>0.94</v>
      </c>
      <c r="CS17" s="40">
        <v>0.94</v>
      </c>
      <c r="CT17" s="40">
        <v>0.94</v>
      </c>
      <c r="CU17" s="40">
        <v>0.94</v>
      </c>
      <c r="CV17" s="40">
        <v>0.94</v>
      </c>
      <c r="CW17" s="40">
        <v>0.94</v>
      </c>
      <c r="CX17" s="40">
        <v>0.94</v>
      </c>
      <c r="CY17" s="41">
        <v>0.94</v>
      </c>
      <c r="DA17" s="151"/>
      <c r="DB17" s="152"/>
      <c r="DC17" s="153"/>
    </row>
    <row r="18" spans="4:107" ht="3" customHeight="1" x14ac:dyDescent="0.15">
      <c r="D18" s="39">
        <v>1</v>
      </c>
      <c r="E18" s="40">
        <v>0.99</v>
      </c>
      <c r="F18" s="40">
        <v>0.98</v>
      </c>
      <c r="G18" s="40">
        <v>0.97</v>
      </c>
      <c r="H18" s="40">
        <v>0.96</v>
      </c>
      <c r="I18" s="40">
        <v>0.95</v>
      </c>
      <c r="J18" s="40">
        <v>0.94</v>
      </c>
      <c r="K18" s="40">
        <v>0.93</v>
      </c>
      <c r="L18" s="40">
        <v>0.93</v>
      </c>
      <c r="M18" s="40">
        <v>0.93</v>
      </c>
      <c r="N18" s="40">
        <v>0.93</v>
      </c>
      <c r="O18" s="40">
        <v>0.93</v>
      </c>
      <c r="P18" s="40">
        <v>0.93</v>
      </c>
      <c r="Q18" s="40">
        <v>0.93</v>
      </c>
      <c r="R18" s="40">
        <v>0.93</v>
      </c>
      <c r="S18" s="40">
        <v>0.93</v>
      </c>
      <c r="T18" s="40">
        <v>0.93</v>
      </c>
      <c r="U18" s="40">
        <v>0.93</v>
      </c>
      <c r="V18" s="40">
        <v>0.93</v>
      </c>
      <c r="W18" s="40">
        <v>0.93</v>
      </c>
      <c r="X18" s="40">
        <v>0.93</v>
      </c>
      <c r="Y18" s="40">
        <v>0.93</v>
      </c>
      <c r="Z18" s="40">
        <v>0.93</v>
      </c>
      <c r="AA18" s="40">
        <v>0.93</v>
      </c>
      <c r="AB18" s="40">
        <v>0.93</v>
      </c>
      <c r="AC18" s="40">
        <v>0.93</v>
      </c>
      <c r="AD18" s="40">
        <v>0.93</v>
      </c>
      <c r="AE18" s="40">
        <v>0.93</v>
      </c>
      <c r="AF18" s="40">
        <v>0.93</v>
      </c>
      <c r="AG18" s="40">
        <v>0.93</v>
      </c>
      <c r="AH18" s="40">
        <v>0.93</v>
      </c>
      <c r="AI18" s="40">
        <v>0.93</v>
      </c>
      <c r="AJ18" s="40">
        <v>0.93</v>
      </c>
      <c r="AK18" s="40">
        <v>0.93</v>
      </c>
      <c r="AL18" s="40">
        <v>0.93</v>
      </c>
      <c r="AM18" s="40">
        <v>0.93</v>
      </c>
      <c r="AN18" s="40">
        <v>0.93</v>
      </c>
      <c r="AO18" s="40">
        <v>0.93</v>
      </c>
      <c r="AP18" s="40">
        <v>0.93</v>
      </c>
      <c r="AQ18" s="40">
        <v>0.93</v>
      </c>
      <c r="AR18" s="40">
        <v>0.93</v>
      </c>
      <c r="AS18" s="40">
        <v>0.93</v>
      </c>
      <c r="AT18" s="40">
        <v>0.93</v>
      </c>
      <c r="AU18" s="40">
        <v>0.93</v>
      </c>
      <c r="AV18" s="40">
        <v>0.93</v>
      </c>
      <c r="AW18" s="40">
        <v>0.93</v>
      </c>
      <c r="AX18" s="40">
        <v>0.93</v>
      </c>
      <c r="AY18" s="40">
        <v>0.93</v>
      </c>
      <c r="AZ18" s="40">
        <v>0.93</v>
      </c>
      <c r="BA18" s="40">
        <v>0.93</v>
      </c>
      <c r="BB18" s="40">
        <v>0.93</v>
      </c>
      <c r="BC18" s="40">
        <v>0.93</v>
      </c>
      <c r="BD18" s="40">
        <v>0.93</v>
      </c>
      <c r="BE18" s="40">
        <v>0.93</v>
      </c>
      <c r="BF18" s="40">
        <v>0.93</v>
      </c>
      <c r="BG18" s="40">
        <v>0.93</v>
      </c>
      <c r="BH18" s="40">
        <v>0.93</v>
      </c>
      <c r="BI18" s="40">
        <v>0.93</v>
      </c>
      <c r="BJ18" s="40">
        <v>0.93</v>
      </c>
      <c r="BK18" s="40">
        <v>0.93</v>
      </c>
      <c r="BL18" s="40">
        <v>0.93</v>
      </c>
      <c r="BM18" s="40">
        <v>0.93</v>
      </c>
      <c r="BN18" s="40">
        <v>0.93</v>
      </c>
      <c r="BO18" s="40">
        <v>0.93</v>
      </c>
      <c r="BP18" s="40">
        <v>0.93</v>
      </c>
      <c r="BQ18" s="40">
        <v>0.93</v>
      </c>
      <c r="BR18" s="40">
        <v>0.93</v>
      </c>
      <c r="BS18" s="40">
        <v>0.93</v>
      </c>
      <c r="BT18" s="40">
        <v>0.93</v>
      </c>
      <c r="BU18" s="40">
        <v>0.93</v>
      </c>
      <c r="BV18" s="40">
        <v>0.93</v>
      </c>
      <c r="BW18" s="40">
        <v>0.93</v>
      </c>
      <c r="BX18" s="40">
        <v>0.93</v>
      </c>
      <c r="BY18" s="40">
        <v>0.93</v>
      </c>
      <c r="BZ18" s="40">
        <v>0.93</v>
      </c>
      <c r="CA18" s="40">
        <v>0.93</v>
      </c>
      <c r="CB18" s="40">
        <v>0.93</v>
      </c>
      <c r="CC18" s="40">
        <v>0.93</v>
      </c>
      <c r="CD18" s="40">
        <v>0.93</v>
      </c>
      <c r="CE18" s="40">
        <v>0.93</v>
      </c>
      <c r="CF18" s="40">
        <v>0.93</v>
      </c>
      <c r="CG18" s="40">
        <v>0.93</v>
      </c>
      <c r="CH18" s="40">
        <v>0.93</v>
      </c>
      <c r="CI18" s="40">
        <v>0.93</v>
      </c>
      <c r="CJ18" s="40">
        <v>0.93</v>
      </c>
      <c r="CK18" s="40">
        <v>0.93</v>
      </c>
      <c r="CL18" s="40">
        <v>0.93</v>
      </c>
      <c r="CM18" s="40">
        <v>0.93</v>
      </c>
      <c r="CN18" s="40">
        <v>0.93</v>
      </c>
      <c r="CO18" s="40">
        <v>0.93</v>
      </c>
      <c r="CP18" s="40">
        <v>0.93</v>
      </c>
      <c r="CQ18" s="40">
        <v>0.93</v>
      </c>
      <c r="CR18" s="40">
        <v>0.93</v>
      </c>
      <c r="CS18" s="40">
        <v>0.93</v>
      </c>
      <c r="CT18" s="40">
        <v>0.93</v>
      </c>
      <c r="CU18" s="40">
        <v>0.93</v>
      </c>
      <c r="CV18" s="40">
        <v>0.93</v>
      </c>
      <c r="CW18" s="40">
        <v>0.93</v>
      </c>
      <c r="CX18" s="40">
        <v>0.93</v>
      </c>
      <c r="CY18" s="41">
        <v>0.93</v>
      </c>
      <c r="DA18" s="151"/>
      <c r="DB18" s="152"/>
      <c r="DC18" s="153"/>
    </row>
    <row r="19" spans="4:107" ht="3" customHeight="1" x14ac:dyDescent="0.15">
      <c r="D19" s="39">
        <v>1</v>
      </c>
      <c r="E19" s="40">
        <v>0.99</v>
      </c>
      <c r="F19" s="40">
        <v>0.98</v>
      </c>
      <c r="G19" s="40">
        <v>0.97</v>
      </c>
      <c r="H19" s="40">
        <v>0.96</v>
      </c>
      <c r="I19" s="40">
        <v>0.95</v>
      </c>
      <c r="J19" s="40">
        <v>0.94</v>
      </c>
      <c r="K19" s="40">
        <v>0.93</v>
      </c>
      <c r="L19" s="40">
        <v>0.92</v>
      </c>
      <c r="M19" s="40">
        <v>0.92</v>
      </c>
      <c r="N19" s="40">
        <v>0.92</v>
      </c>
      <c r="O19" s="40">
        <v>0.92</v>
      </c>
      <c r="P19" s="40">
        <v>0.92</v>
      </c>
      <c r="Q19" s="40">
        <v>0.92</v>
      </c>
      <c r="R19" s="40">
        <v>0.92</v>
      </c>
      <c r="S19" s="40">
        <v>0.92</v>
      </c>
      <c r="T19" s="40">
        <v>0.92</v>
      </c>
      <c r="U19" s="40">
        <v>0.92</v>
      </c>
      <c r="V19" s="40">
        <v>0.92</v>
      </c>
      <c r="W19" s="40">
        <v>0.92</v>
      </c>
      <c r="X19" s="40">
        <v>0.92</v>
      </c>
      <c r="Y19" s="40">
        <v>0.92</v>
      </c>
      <c r="Z19" s="40">
        <v>0.92</v>
      </c>
      <c r="AA19" s="40">
        <v>0.92</v>
      </c>
      <c r="AB19" s="40">
        <v>0.92</v>
      </c>
      <c r="AC19" s="40">
        <v>0.92</v>
      </c>
      <c r="AD19" s="40">
        <v>0.92</v>
      </c>
      <c r="AE19" s="40">
        <v>0.92</v>
      </c>
      <c r="AF19" s="40">
        <v>0.92</v>
      </c>
      <c r="AG19" s="40">
        <v>0.92</v>
      </c>
      <c r="AH19" s="40">
        <v>0.92</v>
      </c>
      <c r="AI19" s="40">
        <v>0.92</v>
      </c>
      <c r="AJ19" s="40">
        <v>0.92</v>
      </c>
      <c r="AK19" s="40">
        <v>0.92</v>
      </c>
      <c r="AL19" s="40">
        <v>0.92</v>
      </c>
      <c r="AM19" s="40">
        <v>0.92</v>
      </c>
      <c r="AN19" s="40">
        <v>0.92</v>
      </c>
      <c r="AO19" s="40">
        <v>0.92</v>
      </c>
      <c r="AP19" s="40">
        <v>0.92</v>
      </c>
      <c r="AQ19" s="40">
        <v>0.92</v>
      </c>
      <c r="AR19" s="40">
        <v>0.92</v>
      </c>
      <c r="AS19" s="40">
        <v>0.92</v>
      </c>
      <c r="AT19" s="40">
        <v>0.92</v>
      </c>
      <c r="AU19" s="40">
        <v>0.92</v>
      </c>
      <c r="AV19" s="40">
        <v>0.92</v>
      </c>
      <c r="AW19" s="40">
        <v>0.92</v>
      </c>
      <c r="AX19" s="40">
        <v>0.92</v>
      </c>
      <c r="AY19" s="40">
        <v>0.92</v>
      </c>
      <c r="AZ19" s="40">
        <v>0.92</v>
      </c>
      <c r="BA19" s="40">
        <v>0.92</v>
      </c>
      <c r="BB19" s="40">
        <v>0.92</v>
      </c>
      <c r="BC19" s="40">
        <v>0.92</v>
      </c>
      <c r="BD19" s="40">
        <v>0.92</v>
      </c>
      <c r="BE19" s="40">
        <v>0.92</v>
      </c>
      <c r="BF19" s="40">
        <v>0.92</v>
      </c>
      <c r="BG19" s="40">
        <v>0.92</v>
      </c>
      <c r="BH19" s="40">
        <v>0.92</v>
      </c>
      <c r="BI19" s="40">
        <v>0.92</v>
      </c>
      <c r="BJ19" s="40">
        <v>0.92</v>
      </c>
      <c r="BK19" s="40">
        <v>0.92</v>
      </c>
      <c r="BL19" s="40">
        <v>0.92</v>
      </c>
      <c r="BM19" s="40">
        <v>0.92</v>
      </c>
      <c r="BN19" s="40">
        <v>0.92</v>
      </c>
      <c r="BO19" s="40">
        <v>0.92</v>
      </c>
      <c r="BP19" s="40">
        <v>0.92</v>
      </c>
      <c r="BQ19" s="40">
        <v>0.92</v>
      </c>
      <c r="BR19" s="40">
        <v>0.92</v>
      </c>
      <c r="BS19" s="40">
        <v>0.92</v>
      </c>
      <c r="BT19" s="40">
        <v>0.92</v>
      </c>
      <c r="BU19" s="40">
        <v>0.92</v>
      </c>
      <c r="BV19" s="40">
        <v>0.92</v>
      </c>
      <c r="BW19" s="40">
        <v>0.92</v>
      </c>
      <c r="BX19" s="40">
        <v>0.92</v>
      </c>
      <c r="BY19" s="40">
        <v>0.92</v>
      </c>
      <c r="BZ19" s="40">
        <v>0.92</v>
      </c>
      <c r="CA19" s="40">
        <v>0.92</v>
      </c>
      <c r="CB19" s="40">
        <v>0.92</v>
      </c>
      <c r="CC19" s="40">
        <v>0.92</v>
      </c>
      <c r="CD19" s="40">
        <v>0.92</v>
      </c>
      <c r="CE19" s="40">
        <v>0.92</v>
      </c>
      <c r="CF19" s="40">
        <v>0.92</v>
      </c>
      <c r="CG19" s="40">
        <v>0.92</v>
      </c>
      <c r="CH19" s="40">
        <v>0.92</v>
      </c>
      <c r="CI19" s="40">
        <v>0.92</v>
      </c>
      <c r="CJ19" s="40">
        <v>0.92</v>
      </c>
      <c r="CK19" s="40">
        <v>0.92</v>
      </c>
      <c r="CL19" s="40">
        <v>0.92</v>
      </c>
      <c r="CM19" s="40">
        <v>0.92</v>
      </c>
      <c r="CN19" s="40">
        <v>0.92</v>
      </c>
      <c r="CO19" s="40">
        <v>0.92</v>
      </c>
      <c r="CP19" s="40">
        <v>0.92</v>
      </c>
      <c r="CQ19" s="40">
        <v>0.92</v>
      </c>
      <c r="CR19" s="40">
        <v>0.92</v>
      </c>
      <c r="CS19" s="40">
        <v>0.92</v>
      </c>
      <c r="CT19" s="40">
        <v>0.92</v>
      </c>
      <c r="CU19" s="40">
        <v>0.92</v>
      </c>
      <c r="CV19" s="40">
        <v>0.92</v>
      </c>
      <c r="CW19" s="40">
        <v>0.92</v>
      </c>
      <c r="CX19" s="40">
        <v>0.92</v>
      </c>
      <c r="CY19" s="41">
        <v>0.92</v>
      </c>
      <c r="DA19" s="151"/>
      <c r="DB19" s="152"/>
      <c r="DC19" s="153"/>
    </row>
    <row r="20" spans="4:107" ht="3" customHeight="1" x14ac:dyDescent="0.15">
      <c r="D20" s="39">
        <v>1</v>
      </c>
      <c r="E20" s="40">
        <v>0.99</v>
      </c>
      <c r="F20" s="40">
        <v>0.98</v>
      </c>
      <c r="G20" s="40">
        <v>0.97</v>
      </c>
      <c r="H20" s="40">
        <v>0.96</v>
      </c>
      <c r="I20" s="40">
        <v>0.95</v>
      </c>
      <c r="J20" s="40">
        <v>0.94</v>
      </c>
      <c r="K20" s="40">
        <v>0.93</v>
      </c>
      <c r="L20" s="40">
        <v>0.92</v>
      </c>
      <c r="M20" s="40">
        <v>0.91</v>
      </c>
      <c r="N20" s="40">
        <v>0.91</v>
      </c>
      <c r="O20" s="40">
        <v>0.91</v>
      </c>
      <c r="P20" s="40">
        <v>0.91</v>
      </c>
      <c r="Q20" s="40">
        <v>0.91</v>
      </c>
      <c r="R20" s="40">
        <v>0.91</v>
      </c>
      <c r="S20" s="40">
        <v>0.91</v>
      </c>
      <c r="T20" s="40">
        <v>0.91</v>
      </c>
      <c r="U20" s="40">
        <v>0.91</v>
      </c>
      <c r="V20" s="40">
        <v>0.91</v>
      </c>
      <c r="W20" s="40">
        <v>0.91</v>
      </c>
      <c r="X20" s="40">
        <v>0.91</v>
      </c>
      <c r="Y20" s="40">
        <v>0.91</v>
      </c>
      <c r="Z20" s="40">
        <v>0.91</v>
      </c>
      <c r="AA20" s="40">
        <v>0.91</v>
      </c>
      <c r="AB20" s="40">
        <v>0.91</v>
      </c>
      <c r="AC20" s="40">
        <v>0.91</v>
      </c>
      <c r="AD20" s="40">
        <v>0.91</v>
      </c>
      <c r="AE20" s="40">
        <v>0.91</v>
      </c>
      <c r="AF20" s="40">
        <v>0.91</v>
      </c>
      <c r="AG20" s="40">
        <v>0.91</v>
      </c>
      <c r="AH20" s="40">
        <v>0.91</v>
      </c>
      <c r="AI20" s="40">
        <v>0.91</v>
      </c>
      <c r="AJ20" s="40">
        <v>0.91</v>
      </c>
      <c r="AK20" s="40">
        <v>0.91</v>
      </c>
      <c r="AL20" s="40">
        <v>0.91</v>
      </c>
      <c r="AM20" s="40">
        <v>0.91</v>
      </c>
      <c r="AN20" s="40">
        <v>0.91</v>
      </c>
      <c r="AO20" s="40">
        <v>0.91</v>
      </c>
      <c r="AP20" s="40">
        <v>0.91</v>
      </c>
      <c r="AQ20" s="40">
        <v>0.91</v>
      </c>
      <c r="AR20" s="40">
        <v>0.91</v>
      </c>
      <c r="AS20" s="40">
        <v>0.91</v>
      </c>
      <c r="AT20" s="40">
        <v>0.91</v>
      </c>
      <c r="AU20" s="40">
        <v>0.91</v>
      </c>
      <c r="AV20" s="40">
        <v>0.91</v>
      </c>
      <c r="AW20" s="40">
        <v>0.91</v>
      </c>
      <c r="AX20" s="40">
        <v>0.91</v>
      </c>
      <c r="AY20" s="40">
        <v>0.91</v>
      </c>
      <c r="AZ20" s="40">
        <v>0.91</v>
      </c>
      <c r="BA20" s="40">
        <v>0.91</v>
      </c>
      <c r="BB20" s="40">
        <v>0.91</v>
      </c>
      <c r="BC20" s="40">
        <v>0.91</v>
      </c>
      <c r="BD20" s="40">
        <v>0.91</v>
      </c>
      <c r="BE20" s="40">
        <v>0.91</v>
      </c>
      <c r="BF20" s="40">
        <v>0.91</v>
      </c>
      <c r="BG20" s="40">
        <v>0.91</v>
      </c>
      <c r="BH20" s="40">
        <v>0.91</v>
      </c>
      <c r="BI20" s="40">
        <v>0.91</v>
      </c>
      <c r="BJ20" s="40">
        <v>0.91</v>
      </c>
      <c r="BK20" s="40">
        <v>0.91</v>
      </c>
      <c r="BL20" s="40">
        <v>0.91</v>
      </c>
      <c r="BM20" s="40">
        <v>0.91</v>
      </c>
      <c r="BN20" s="40">
        <v>0.91</v>
      </c>
      <c r="BO20" s="40">
        <v>0.91</v>
      </c>
      <c r="BP20" s="40">
        <v>0.91</v>
      </c>
      <c r="BQ20" s="40">
        <v>0.91</v>
      </c>
      <c r="BR20" s="40">
        <v>0.91</v>
      </c>
      <c r="BS20" s="40">
        <v>0.91</v>
      </c>
      <c r="BT20" s="40">
        <v>0.91</v>
      </c>
      <c r="BU20" s="40">
        <v>0.91</v>
      </c>
      <c r="BV20" s="40">
        <v>0.91</v>
      </c>
      <c r="BW20" s="40">
        <v>0.91</v>
      </c>
      <c r="BX20" s="40">
        <v>0.91</v>
      </c>
      <c r="BY20" s="40">
        <v>0.91</v>
      </c>
      <c r="BZ20" s="40">
        <v>0.91</v>
      </c>
      <c r="CA20" s="40">
        <v>0.91</v>
      </c>
      <c r="CB20" s="40">
        <v>0.91</v>
      </c>
      <c r="CC20" s="40">
        <v>0.91</v>
      </c>
      <c r="CD20" s="40">
        <v>0.91</v>
      </c>
      <c r="CE20" s="40">
        <v>0.91</v>
      </c>
      <c r="CF20" s="40">
        <v>0.91</v>
      </c>
      <c r="CG20" s="40">
        <v>0.91</v>
      </c>
      <c r="CH20" s="40">
        <v>0.91</v>
      </c>
      <c r="CI20" s="40">
        <v>0.91</v>
      </c>
      <c r="CJ20" s="40">
        <v>0.91</v>
      </c>
      <c r="CK20" s="40">
        <v>0.91</v>
      </c>
      <c r="CL20" s="40">
        <v>0.91</v>
      </c>
      <c r="CM20" s="40">
        <v>0.91</v>
      </c>
      <c r="CN20" s="40">
        <v>0.91</v>
      </c>
      <c r="CO20" s="40">
        <v>0.91</v>
      </c>
      <c r="CP20" s="40">
        <v>0.91</v>
      </c>
      <c r="CQ20" s="40">
        <v>0.91</v>
      </c>
      <c r="CR20" s="40">
        <v>0.91</v>
      </c>
      <c r="CS20" s="40">
        <v>0.91</v>
      </c>
      <c r="CT20" s="40">
        <v>0.91</v>
      </c>
      <c r="CU20" s="40">
        <v>0.91</v>
      </c>
      <c r="CV20" s="40">
        <v>0.91</v>
      </c>
      <c r="CW20" s="40">
        <v>0.91</v>
      </c>
      <c r="CX20" s="40">
        <v>0.91</v>
      </c>
      <c r="CY20" s="41">
        <v>0.91</v>
      </c>
      <c r="DA20" s="151"/>
      <c r="DB20" s="152"/>
      <c r="DC20" s="153"/>
    </row>
    <row r="21" spans="4:107" ht="3" customHeight="1" x14ac:dyDescent="0.15">
      <c r="D21" s="39">
        <v>1</v>
      </c>
      <c r="E21" s="40">
        <v>0.99</v>
      </c>
      <c r="F21" s="40">
        <v>0.98</v>
      </c>
      <c r="G21" s="40">
        <v>0.97</v>
      </c>
      <c r="H21" s="40">
        <v>0.96</v>
      </c>
      <c r="I21" s="40">
        <v>0.95</v>
      </c>
      <c r="J21" s="40">
        <v>0.94</v>
      </c>
      <c r="K21" s="40">
        <v>0.93</v>
      </c>
      <c r="L21" s="40">
        <v>0.92</v>
      </c>
      <c r="M21" s="40">
        <v>0.91</v>
      </c>
      <c r="N21" s="40">
        <v>0.9</v>
      </c>
      <c r="O21" s="40">
        <v>0.9</v>
      </c>
      <c r="P21" s="40">
        <v>0.9</v>
      </c>
      <c r="Q21" s="40">
        <v>0.9</v>
      </c>
      <c r="R21" s="40">
        <v>0.9</v>
      </c>
      <c r="S21" s="40">
        <v>0.9</v>
      </c>
      <c r="T21" s="40">
        <v>0.9</v>
      </c>
      <c r="U21" s="40">
        <v>0.9</v>
      </c>
      <c r="V21" s="40">
        <v>0.9</v>
      </c>
      <c r="W21" s="40">
        <v>0.9</v>
      </c>
      <c r="X21" s="40">
        <v>0.9</v>
      </c>
      <c r="Y21" s="40">
        <v>0.9</v>
      </c>
      <c r="Z21" s="40">
        <v>0.9</v>
      </c>
      <c r="AA21" s="40">
        <v>0.9</v>
      </c>
      <c r="AB21" s="40">
        <v>0.9</v>
      </c>
      <c r="AC21" s="40">
        <v>0.9</v>
      </c>
      <c r="AD21" s="40">
        <v>0.9</v>
      </c>
      <c r="AE21" s="40">
        <v>0.9</v>
      </c>
      <c r="AF21" s="40">
        <v>0.9</v>
      </c>
      <c r="AG21" s="40">
        <v>0.9</v>
      </c>
      <c r="AH21" s="40">
        <v>0.9</v>
      </c>
      <c r="AI21" s="40">
        <v>0.9</v>
      </c>
      <c r="AJ21" s="40">
        <v>0.9</v>
      </c>
      <c r="AK21" s="40">
        <v>0.9</v>
      </c>
      <c r="AL21" s="40">
        <v>0.9</v>
      </c>
      <c r="AM21" s="40">
        <v>0.9</v>
      </c>
      <c r="AN21" s="40">
        <v>0.9</v>
      </c>
      <c r="AO21" s="40">
        <v>0.9</v>
      </c>
      <c r="AP21" s="40">
        <v>0.9</v>
      </c>
      <c r="AQ21" s="40">
        <v>0.9</v>
      </c>
      <c r="AR21" s="40">
        <v>0.9</v>
      </c>
      <c r="AS21" s="40">
        <v>0.9</v>
      </c>
      <c r="AT21" s="40">
        <v>0.9</v>
      </c>
      <c r="AU21" s="40">
        <v>0.9</v>
      </c>
      <c r="AV21" s="40">
        <v>0.9</v>
      </c>
      <c r="AW21" s="40">
        <v>0.9</v>
      </c>
      <c r="AX21" s="40">
        <v>0.9</v>
      </c>
      <c r="AY21" s="40">
        <v>0.9</v>
      </c>
      <c r="AZ21" s="40">
        <v>0.9</v>
      </c>
      <c r="BA21" s="40">
        <v>0.9</v>
      </c>
      <c r="BB21" s="40">
        <v>0.9</v>
      </c>
      <c r="BC21" s="40">
        <v>0.9</v>
      </c>
      <c r="BD21" s="40">
        <v>0.9</v>
      </c>
      <c r="BE21" s="40">
        <v>0.9</v>
      </c>
      <c r="BF21" s="40">
        <v>0.9</v>
      </c>
      <c r="BG21" s="40">
        <v>0.9</v>
      </c>
      <c r="BH21" s="40">
        <v>0.9</v>
      </c>
      <c r="BI21" s="40">
        <v>0.9</v>
      </c>
      <c r="BJ21" s="40">
        <v>0.9</v>
      </c>
      <c r="BK21" s="40">
        <v>0.9</v>
      </c>
      <c r="BL21" s="40">
        <v>0.9</v>
      </c>
      <c r="BM21" s="40">
        <v>0.9</v>
      </c>
      <c r="BN21" s="40">
        <v>0.9</v>
      </c>
      <c r="BO21" s="40">
        <v>0.9</v>
      </c>
      <c r="BP21" s="40">
        <v>0.9</v>
      </c>
      <c r="BQ21" s="40">
        <v>0.9</v>
      </c>
      <c r="BR21" s="40">
        <v>0.9</v>
      </c>
      <c r="BS21" s="40">
        <v>0.9</v>
      </c>
      <c r="BT21" s="40">
        <v>0.9</v>
      </c>
      <c r="BU21" s="40">
        <v>0.9</v>
      </c>
      <c r="BV21" s="40">
        <v>0.9</v>
      </c>
      <c r="BW21" s="40">
        <v>0.9</v>
      </c>
      <c r="BX21" s="40">
        <v>0.9</v>
      </c>
      <c r="BY21" s="40">
        <v>0.9</v>
      </c>
      <c r="BZ21" s="40">
        <v>0.9</v>
      </c>
      <c r="CA21" s="40">
        <v>0.9</v>
      </c>
      <c r="CB21" s="40">
        <v>0.9</v>
      </c>
      <c r="CC21" s="40">
        <v>0.9</v>
      </c>
      <c r="CD21" s="40">
        <v>0.9</v>
      </c>
      <c r="CE21" s="40">
        <v>0.9</v>
      </c>
      <c r="CF21" s="40">
        <v>0.9</v>
      </c>
      <c r="CG21" s="40">
        <v>0.9</v>
      </c>
      <c r="CH21" s="40">
        <v>0.9</v>
      </c>
      <c r="CI21" s="40">
        <v>0.9</v>
      </c>
      <c r="CJ21" s="40">
        <v>0.9</v>
      </c>
      <c r="CK21" s="40">
        <v>0.9</v>
      </c>
      <c r="CL21" s="40">
        <v>0.9</v>
      </c>
      <c r="CM21" s="40">
        <v>0.9</v>
      </c>
      <c r="CN21" s="40">
        <v>0.9</v>
      </c>
      <c r="CO21" s="40">
        <v>0.9</v>
      </c>
      <c r="CP21" s="40">
        <v>0.9</v>
      </c>
      <c r="CQ21" s="40">
        <v>0.9</v>
      </c>
      <c r="CR21" s="40">
        <v>0.9</v>
      </c>
      <c r="CS21" s="40">
        <v>0.9</v>
      </c>
      <c r="CT21" s="40">
        <v>0.9</v>
      </c>
      <c r="CU21" s="40">
        <v>0.9</v>
      </c>
      <c r="CV21" s="40">
        <v>0.9</v>
      </c>
      <c r="CW21" s="40">
        <v>0.9</v>
      </c>
      <c r="CX21" s="40">
        <v>0.9</v>
      </c>
      <c r="CY21" s="41">
        <v>0.9</v>
      </c>
      <c r="DA21" s="151"/>
      <c r="DB21" s="152"/>
      <c r="DC21" s="153"/>
    </row>
    <row r="22" spans="4:107" ht="3" customHeight="1" x14ac:dyDescent="0.15">
      <c r="D22" s="39">
        <v>1</v>
      </c>
      <c r="E22" s="40">
        <v>0.99</v>
      </c>
      <c r="F22" s="40">
        <v>0.98</v>
      </c>
      <c r="G22" s="40">
        <v>0.97</v>
      </c>
      <c r="H22" s="40">
        <v>0.96</v>
      </c>
      <c r="I22" s="40">
        <v>0.95</v>
      </c>
      <c r="J22" s="40">
        <v>0.94</v>
      </c>
      <c r="K22" s="40">
        <v>0.93</v>
      </c>
      <c r="L22" s="40">
        <v>0.92</v>
      </c>
      <c r="M22" s="40">
        <v>0.91</v>
      </c>
      <c r="N22" s="40">
        <v>0.9</v>
      </c>
      <c r="O22" s="40">
        <v>0.89</v>
      </c>
      <c r="P22" s="40">
        <v>0.89</v>
      </c>
      <c r="Q22" s="40">
        <v>0.89</v>
      </c>
      <c r="R22" s="40">
        <v>0.89</v>
      </c>
      <c r="S22" s="40">
        <v>0.89</v>
      </c>
      <c r="T22" s="40">
        <v>0.89</v>
      </c>
      <c r="U22" s="40">
        <v>0.89</v>
      </c>
      <c r="V22" s="40">
        <v>0.89</v>
      </c>
      <c r="W22" s="40">
        <v>0.89</v>
      </c>
      <c r="X22" s="40">
        <v>0.89</v>
      </c>
      <c r="Y22" s="40">
        <v>0.89</v>
      </c>
      <c r="Z22" s="40">
        <v>0.89</v>
      </c>
      <c r="AA22" s="40">
        <v>0.89</v>
      </c>
      <c r="AB22" s="40">
        <v>0.89</v>
      </c>
      <c r="AC22" s="40">
        <v>0.89</v>
      </c>
      <c r="AD22" s="40">
        <v>0.89</v>
      </c>
      <c r="AE22" s="40">
        <v>0.89</v>
      </c>
      <c r="AF22" s="40">
        <v>0.89</v>
      </c>
      <c r="AG22" s="40">
        <v>0.89</v>
      </c>
      <c r="AH22" s="40">
        <v>0.89</v>
      </c>
      <c r="AI22" s="40">
        <v>0.89</v>
      </c>
      <c r="AJ22" s="40">
        <v>0.89</v>
      </c>
      <c r="AK22" s="40">
        <v>0.89</v>
      </c>
      <c r="AL22" s="40">
        <v>0.89</v>
      </c>
      <c r="AM22" s="40">
        <v>0.89</v>
      </c>
      <c r="AN22" s="40">
        <v>0.89</v>
      </c>
      <c r="AO22" s="40">
        <v>0.89</v>
      </c>
      <c r="AP22" s="40">
        <v>0.89</v>
      </c>
      <c r="AQ22" s="40">
        <v>0.89</v>
      </c>
      <c r="AR22" s="40">
        <v>0.89</v>
      </c>
      <c r="AS22" s="40">
        <v>0.89</v>
      </c>
      <c r="AT22" s="40">
        <v>0.89</v>
      </c>
      <c r="AU22" s="40">
        <v>0.89</v>
      </c>
      <c r="AV22" s="40">
        <v>0.89</v>
      </c>
      <c r="AW22" s="40">
        <v>0.89</v>
      </c>
      <c r="AX22" s="40">
        <v>0.89</v>
      </c>
      <c r="AY22" s="40">
        <v>0.89</v>
      </c>
      <c r="AZ22" s="40">
        <v>0.89</v>
      </c>
      <c r="BA22" s="40">
        <v>0.89</v>
      </c>
      <c r="BB22" s="40">
        <v>0.89</v>
      </c>
      <c r="BC22" s="40">
        <v>0.89</v>
      </c>
      <c r="BD22" s="40">
        <v>0.89</v>
      </c>
      <c r="BE22" s="40">
        <v>0.89</v>
      </c>
      <c r="BF22" s="40">
        <v>0.89</v>
      </c>
      <c r="BG22" s="40">
        <v>0.89</v>
      </c>
      <c r="BH22" s="40">
        <v>0.89</v>
      </c>
      <c r="BI22" s="40">
        <v>0.89</v>
      </c>
      <c r="BJ22" s="40">
        <v>0.89</v>
      </c>
      <c r="BK22" s="40">
        <v>0.89</v>
      </c>
      <c r="BL22" s="40">
        <v>0.89</v>
      </c>
      <c r="BM22" s="40">
        <v>0.89</v>
      </c>
      <c r="BN22" s="40">
        <v>0.89</v>
      </c>
      <c r="BO22" s="40">
        <v>0.89</v>
      </c>
      <c r="BP22" s="40">
        <v>0.89</v>
      </c>
      <c r="BQ22" s="40">
        <v>0.89</v>
      </c>
      <c r="BR22" s="40">
        <v>0.89</v>
      </c>
      <c r="BS22" s="40">
        <v>0.89</v>
      </c>
      <c r="BT22" s="40">
        <v>0.89</v>
      </c>
      <c r="BU22" s="40">
        <v>0.89</v>
      </c>
      <c r="BV22" s="40">
        <v>0.89</v>
      </c>
      <c r="BW22" s="40">
        <v>0.89</v>
      </c>
      <c r="BX22" s="40">
        <v>0.89</v>
      </c>
      <c r="BY22" s="40">
        <v>0.89</v>
      </c>
      <c r="BZ22" s="40">
        <v>0.89</v>
      </c>
      <c r="CA22" s="40">
        <v>0.89</v>
      </c>
      <c r="CB22" s="40">
        <v>0.89</v>
      </c>
      <c r="CC22" s="40">
        <v>0.89</v>
      </c>
      <c r="CD22" s="40">
        <v>0.89</v>
      </c>
      <c r="CE22" s="40">
        <v>0.89</v>
      </c>
      <c r="CF22" s="40">
        <v>0.89</v>
      </c>
      <c r="CG22" s="40">
        <v>0.89</v>
      </c>
      <c r="CH22" s="40">
        <v>0.89</v>
      </c>
      <c r="CI22" s="40">
        <v>0.89</v>
      </c>
      <c r="CJ22" s="40">
        <v>0.89</v>
      </c>
      <c r="CK22" s="40">
        <v>0.89</v>
      </c>
      <c r="CL22" s="40">
        <v>0.89</v>
      </c>
      <c r="CM22" s="40">
        <v>0.89</v>
      </c>
      <c r="CN22" s="40">
        <v>0.89</v>
      </c>
      <c r="CO22" s="40">
        <v>0.89</v>
      </c>
      <c r="CP22" s="40">
        <v>0.89</v>
      </c>
      <c r="CQ22" s="40">
        <v>0.89</v>
      </c>
      <c r="CR22" s="40">
        <v>0.89</v>
      </c>
      <c r="CS22" s="40">
        <v>0.89</v>
      </c>
      <c r="CT22" s="40">
        <v>0.89</v>
      </c>
      <c r="CU22" s="40">
        <v>0.89</v>
      </c>
      <c r="CV22" s="40">
        <v>0.89</v>
      </c>
      <c r="CW22" s="40">
        <v>0.89</v>
      </c>
      <c r="CX22" s="40">
        <v>0.89</v>
      </c>
      <c r="CY22" s="41">
        <v>0.89</v>
      </c>
      <c r="DA22" s="151"/>
      <c r="DB22" s="152"/>
      <c r="DC22" s="153"/>
    </row>
    <row r="23" spans="4:107" ht="3" customHeight="1" x14ac:dyDescent="0.15">
      <c r="D23" s="39">
        <v>1</v>
      </c>
      <c r="E23" s="40">
        <v>0.99</v>
      </c>
      <c r="F23" s="40">
        <v>0.98</v>
      </c>
      <c r="G23" s="40">
        <v>0.97</v>
      </c>
      <c r="H23" s="40">
        <v>0.96</v>
      </c>
      <c r="I23" s="40">
        <v>0.95</v>
      </c>
      <c r="J23" s="40">
        <v>0.94</v>
      </c>
      <c r="K23" s="40">
        <v>0.93</v>
      </c>
      <c r="L23" s="40">
        <v>0.92</v>
      </c>
      <c r="M23" s="40">
        <v>0.91</v>
      </c>
      <c r="N23" s="40">
        <v>0.9</v>
      </c>
      <c r="O23" s="40">
        <v>0.89</v>
      </c>
      <c r="P23" s="40">
        <v>0.88</v>
      </c>
      <c r="Q23" s="40">
        <v>0.88</v>
      </c>
      <c r="R23" s="40">
        <v>0.88</v>
      </c>
      <c r="S23" s="40">
        <v>0.88</v>
      </c>
      <c r="T23" s="40">
        <v>0.88</v>
      </c>
      <c r="U23" s="40">
        <v>0.88</v>
      </c>
      <c r="V23" s="40">
        <v>0.88</v>
      </c>
      <c r="W23" s="40">
        <v>0.88</v>
      </c>
      <c r="X23" s="40">
        <v>0.88</v>
      </c>
      <c r="Y23" s="40">
        <v>0.88</v>
      </c>
      <c r="Z23" s="40">
        <v>0.88</v>
      </c>
      <c r="AA23" s="40">
        <v>0.88</v>
      </c>
      <c r="AB23" s="40">
        <v>0.88</v>
      </c>
      <c r="AC23" s="40">
        <v>0.88</v>
      </c>
      <c r="AD23" s="40">
        <v>0.88</v>
      </c>
      <c r="AE23" s="40">
        <v>0.88</v>
      </c>
      <c r="AF23" s="40">
        <v>0.88</v>
      </c>
      <c r="AG23" s="40">
        <v>0.88</v>
      </c>
      <c r="AH23" s="40">
        <v>0.88</v>
      </c>
      <c r="AI23" s="40">
        <v>0.88</v>
      </c>
      <c r="AJ23" s="40">
        <v>0.88</v>
      </c>
      <c r="AK23" s="40">
        <v>0.88</v>
      </c>
      <c r="AL23" s="40">
        <v>0.88</v>
      </c>
      <c r="AM23" s="40">
        <v>0.88</v>
      </c>
      <c r="AN23" s="40">
        <v>0.88</v>
      </c>
      <c r="AO23" s="40">
        <v>0.88</v>
      </c>
      <c r="AP23" s="40">
        <v>0.88</v>
      </c>
      <c r="AQ23" s="40">
        <v>0.88</v>
      </c>
      <c r="AR23" s="40">
        <v>0.88</v>
      </c>
      <c r="AS23" s="40">
        <v>0.88</v>
      </c>
      <c r="AT23" s="40">
        <v>0.88</v>
      </c>
      <c r="AU23" s="40">
        <v>0.88</v>
      </c>
      <c r="AV23" s="40">
        <v>0.88</v>
      </c>
      <c r="AW23" s="40">
        <v>0.88</v>
      </c>
      <c r="AX23" s="40">
        <v>0.88</v>
      </c>
      <c r="AY23" s="40">
        <v>0.88</v>
      </c>
      <c r="AZ23" s="40">
        <v>0.88</v>
      </c>
      <c r="BA23" s="40">
        <v>0.88</v>
      </c>
      <c r="BB23" s="40">
        <v>0.88</v>
      </c>
      <c r="BC23" s="40">
        <v>0.88</v>
      </c>
      <c r="BD23" s="40">
        <v>0.88</v>
      </c>
      <c r="BE23" s="40">
        <v>0.88</v>
      </c>
      <c r="BF23" s="40">
        <v>0.88</v>
      </c>
      <c r="BG23" s="40">
        <v>0.88</v>
      </c>
      <c r="BH23" s="40">
        <v>0.88</v>
      </c>
      <c r="BI23" s="40">
        <v>0.88</v>
      </c>
      <c r="BJ23" s="40">
        <v>0.88</v>
      </c>
      <c r="BK23" s="40">
        <v>0.88</v>
      </c>
      <c r="BL23" s="40">
        <v>0.88</v>
      </c>
      <c r="BM23" s="40">
        <v>0.88</v>
      </c>
      <c r="BN23" s="40">
        <v>0.88</v>
      </c>
      <c r="BO23" s="40">
        <v>0.88</v>
      </c>
      <c r="BP23" s="40">
        <v>0.88</v>
      </c>
      <c r="BQ23" s="40">
        <v>0.88</v>
      </c>
      <c r="BR23" s="40">
        <v>0.88</v>
      </c>
      <c r="BS23" s="40">
        <v>0.88</v>
      </c>
      <c r="BT23" s="40">
        <v>0.88</v>
      </c>
      <c r="BU23" s="40">
        <v>0.88</v>
      </c>
      <c r="BV23" s="40">
        <v>0.88</v>
      </c>
      <c r="BW23" s="40">
        <v>0.88</v>
      </c>
      <c r="BX23" s="40">
        <v>0.88</v>
      </c>
      <c r="BY23" s="40">
        <v>0.88</v>
      </c>
      <c r="BZ23" s="40">
        <v>0.88</v>
      </c>
      <c r="CA23" s="40">
        <v>0.88</v>
      </c>
      <c r="CB23" s="40">
        <v>0.88</v>
      </c>
      <c r="CC23" s="40">
        <v>0.88</v>
      </c>
      <c r="CD23" s="40">
        <v>0.88</v>
      </c>
      <c r="CE23" s="40">
        <v>0.88</v>
      </c>
      <c r="CF23" s="40">
        <v>0.88</v>
      </c>
      <c r="CG23" s="40">
        <v>0.88</v>
      </c>
      <c r="CH23" s="40">
        <v>0.88</v>
      </c>
      <c r="CI23" s="40">
        <v>0.88</v>
      </c>
      <c r="CJ23" s="40">
        <v>0.88</v>
      </c>
      <c r="CK23" s="40">
        <v>0.88</v>
      </c>
      <c r="CL23" s="40">
        <v>0.88</v>
      </c>
      <c r="CM23" s="40">
        <v>0.88</v>
      </c>
      <c r="CN23" s="40">
        <v>0.88</v>
      </c>
      <c r="CO23" s="40">
        <v>0.88</v>
      </c>
      <c r="CP23" s="40">
        <v>0.88</v>
      </c>
      <c r="CQ23" s="40">
        <v>0.88</v>
      </c>
      <c r="CR23" s="40">
        <v>0.88</v>
      </c>
      <c r="CS23" s="40">
        <v>0.88</v>
      </c>
      <c r="CT23" s="40">
        <v>0.88</v>
      </c>
      <c r="CU23" s="40">
        <v>0.88</v>
      </c>
      <c r="CV23" s="40">
        <v>0.88</v>
      </c>
      <c r="CW23" s="40">
        <v>0.88</v>
      </c>
      <c r="CX23" s="40">
        <v>0.88</v>
      </c>
      <c r="CY23" s="41">
        <v>0.88</v>
      </c>
      <c r="DA23" s="151"/>
      <c r="DB23" s="152"/>
      <c r="DC23" s="153"/>
    </row>
    <row r="24" spans="4:107" ht="3" customHeight="1" x14ac:dyDescent="0.15">
      <c r="D24" s="39">
        <v>1</v>
      </c>
      <c r="E24" s="40">
        <v>0.99</v>
      </c>
      <c r="F24" s="40">
        <v>0.98</v>
      </c>
      <c r="G24" s="40">
        <v>0.97</v>
      </c>
      <c r="H24" s="40">
        <v>0.96</v>
      </c>
      <c r="I24" s="40">
        <v>0.95</v>
      </c>
      <c r="J24" s="40">
        <v>0.94</v>
      </c>
      <c r="K24" s="40">
        <v>0.93</v>
      </c>
      <c r="L24" s="40">
        <v>0.92</v>
      </c>
      <c r="M24" s="40">
        <v>0.91</v>
      </c>
      <c r="N24" s="40">
        <v>0.9</v>
      </c>
      <c r="O24" s="40">
        <v>0.89</v>
      </c>
      <c r="P24" s="40">
        <v>0.88</v>
      </c>
      <c r="Q24" s="40">
        <v>0.87</v>
      </c>
      <c r="R24" s="40">
        <v>0.87</v>
      </c>
      <c r="S24" s="40">
        <v>0.87</v>
      </c>
      <c r="T24" s="40">
        <v>0.87</v>
      </c>
      <c r="U24" s="40">
        <v>0.87</v>
      </c>
      <c r="V24" s="40">
        <v>0.87</v>
      </c>
      <c r="W24" s="40">
        <v>0.87</v>
      </c>
      <c r="X24" s="40">
        <v>0.87</v>
      </c>
      <c r="Y24" s="40">
        <v>0.87</v>
      </c>
      <c r="Z24" s="40">
        <v>0.87</v>
      </c>
      <c r="AA24" s="40">
        <v>0.87</v>
      </c>
      <c r="AB24" s="40">
        <v>0.87</v>
      </c>
      <c r="AC24" s="40">
        <v>0.87</v>
      </c>
      <c r="AD24" s="40">
        <v>0.87</v>
      </c>
      <c r="AE24" s="40">
        <v>0.87</v>
      </c>
      <c r="AF24" s="40">
        <v>0.87</v>
      </c>
      <c r="AG24" s="40">
        <v>0.87</v>
      </c>
      <c r="AH24" s="40">
        <v>0.87</v>
      </c>
      <c r="AI24" s="40">
        <v>0.87</v>
      </c>
      <c r="AJ24" s="40">
        <v>0.87</v>
      </c>
      <c r="AK24" s="40">
        <v>0.87</v>
      </c>
      <c r="AL24" s="40">
        <v>0.87</v>
      </c>
      <c r="AM24" s="40">
        <v>0.87</v>
      </c>
      <c r="AN24" s="40">
        <v>0.87</v>
      </c>
      <c r="AO24" s="40">
        <v>0.87</v>
      </c>
      <c r="AP24" s="40">
        <v>0.87</v>
      </c>
      <c r="AQ24" s="40">
        <v>0.87</v>
      </c>
      <c r="AR24" s="40">
        <v>0.87</v>
      </c>
      <c r="AS24" s="40">
        <v>0.87</v>
      </c>
      <c r="AT24" s="40">
        <v>0.87</v>
      </c>
      <c r="AU24" s="40">
        <v>0.87</v>
      </c>
      <c r="AV24" s="40">
        <v>0.87</v>
      </c>
      <c r="AW24" s="40">
        <v>0.87</v>
      </c>
      <c r="AX24" s="40">
        <v>0.87</v>
      </c>
      <c r="AY24" s="40">
        <v>0.87</v>
      </c>
      <c r="AZ24" s="40">
        <v>0.87</v>
      </c>
      <c r="BA24" s="40">
        <v>0.87</v>
      </c>
      <c r="BB24" s="40">
        <v>0.87</v>
      </c>
      <c r="BC24" s="40">
        <v>0.87</v>
      </c>
      <c r="BD24" s="40">
        <v>0.87</v>
      </c>
      <c r="BE24" s="40">
        <v>0.87</v>
      </c>
      <c r="BF24" s="40">
        <v>0.87</v>
      </c>
      <c r="BG24" s="40">
        <v>0.87</v>
      </c>
      <c r="BH24" s="40">
        <v>0.87</v>
      </c>
      <c r="BI24" s="40">
        <v>0.87</v>
      </c>
      <c r="BJ24" s="40">
        <v>0.87</v>
      </c>
      <c r="BK24" s="40">
        <v>0.87</v>
      </c>
      <c r="BL24" s="40">
        <v>0.87</v>
      </c>
      <c r="BM24" s="40">
        <v>0.87</v>
      </c>
      <c r="BN24" s="40">
        <v>0.87</v>
      </c>
      <c r="BO24" s="40">
        <v>0.87</v>
      </c>
      <c r="BP24" s="40">
        <v>0.87</v>
      </c>
      <c r="BQ24" s="40">
        <v>0.87</v>
      </c>
      <c r="BR24" s="40">
        <v>0.87</v>
      </c>
      <c r="BS24" s="40">
        <v>0.87</v>
      </c>
      <c r="BT24" s="40">
        <v>0.87</v>
      </c>
      <c r="BU24" s="40">
        <v>0.87</v>
      </c>
      <c r="BV24" s="40">
        <v>0.87</v>
      </c>
      <c r="BW24" s="40">
        <v>0.87</v>
      </c>
      <c r="BX24" s="40">
        <v>0.87</v>
      </c>
      <c r="BY24" s="40">
        <v>0.87</v>
      </c>
      <c r="BZ24" s="40">
        <v>0.87</v>
      </c>
      <c r="CA24" s="40">
        <v>0.87</v>
      </c>
      <c r="CB24" s="40">
        <v>0.87</v>
      </c>
      <c r="CC24" s="40">
        <v>0.87</v>
      </c>
      <c r="CD24" s="40">
        <v>0.87</v>
      </c>
      <c r="CE24" s="40">
        <v>0.87</v>
      </c>
      <c r="CF24" s="40">
        <v>0.87</v>
      </c>
      <c r="CG24" s="40">
        <v>0.87</v>
      </c>
      <c r="CH24" s="40">
        <v>0.87</v>
      </c>
      <c r="CI24" s="40">
        <v>0.87</v>
      </c>
      <c r="CJ24" s="40">
        <v>0.87</v>
      </c>
      <c r="CK24" s="40">
        <v>0.87</v>
      </c>
      <c r="CL24" s="40">
        <v>0.87</v>
      </c>
      <c r="CM24" s="40">
        <v>0.87</v>
      </c>
      <c r="CN24" s="40">
        <v>0.87</v>
      </c>
      <c r="CO24" s="40">
        <v>0.87</v>
      </c>
      <c r="CP24" s="40">
        <v>0.87</v>
      </c>
      <c r="CQ24" s="40">
        <v>0.87</v>
      </c>
      <c r="CR24" s="40">
        <v>0.87</v>
      </c>
      <c r="CS24" s="40">
        <v>0.87</v>
      </c>
      <c r="CT24" s="40">
        <v>0.87</v>
      </c>
      <c r="CU24" s="40">
        <v>0.87</v>
      </c>
      <c r="CV24" s="40">
        <v>0.87</v>
      </c>
      <c r="CW24" s="40">
        <v>0.87</v>
      </c>
      <c r="CX24" s="40">
        <v>0.87</v>
      </c>
      <c r="CY24" s="41">
        <v>0.87</v>
      </c>
      <c r="DA24" s="151"/>
      <c r="DB24" s="152"/>
      <c r="DC24" s="153"/>
    </row>
    <row r="25" spans="4:107" ht="3" customHeight="1" x14ac:dyDescent="0.15">
      <c r="D25" s="39">
        <v>1</v>
      </c>
      <c r="E25" s="40">
        <v>0.99</v>
      </c>
      <c r="F25" s="40">
        <v>0.98</v>
      </c>
      <c r="G25" s="40">
        <v>0.97</v>
      </c>
      <c r="H25" s="40">
        <v>0.96</v>
      </c>
      <c r="I25" s="40">
        <v>0.95</v>
      </c>
      <c r="J25" s="40">
        <v>0.94</v>
      </c>
      <c r="K25" s="40">
        <v>0.93</v>
      </c>
      <c r="L25" s="40">
        <v>0.92</v>
      </c>
      <c r="M25" s="40">
        <v>0.91</v>
      </c>
      <c r="N25" s="40">
        <v>0.9</v>
      </c>
      <c r="O25" s="40">
        <v>0.89</v>
      </c>
      <c r="P25" s="40">
        <v>0.88</v>
      </c>
      <c r="Q25" s="40">
        <v>0.87</v>
      </c>
      <c r="R25" s="40">
        <v>0.86</v>
      </c>
      <c r="S25" s="40">
        <v>0.86</v>
      </c>
      <c r="T25" s="40">
        <v>0.86</v>
      </c>
      <c r="U25" s="40">
        <v>0.86</v>
      </c>
      <c r="V25" s="40">
        <v>0.86</v>
      </c>
      <c r="W25" s="40">
        <v>0.86</v>
      </c>
      <c r="X25" s="40">
        <v>0.86</v>
      </c>
      <c r="Y25" s="40">
        <v>0.86</v>
      </c>
      <c r="Z25" s="40">
        <v>0.86</v>
      </c>
      <c r="AA25" s="40">
        <v>0.86</v>
      </c>
      <c r="AB25" s="40">
        <v>0.86</v>
      </c>
      <c r="AC25" s="40">
        <v>0.86</v>
      </c>
      <c r="AD25" s="40">
        <v>0.86</v>
      </c>
      <c r="AE25" s="40">
        <v>0.86</v>
      </c>
      <c r="AF25" s="40">
        <v>0.86</v>
      </c>
      <c r="AG25" s="40">
        <v>0.86</v>
      </c>
      <c r="AH25" s="40">
        <v>0.86</v>
      </c>
      <c r="AI25" s="40">
        <v>0.86</v>
      </c>
      <c r="AJ25" s="40">
        <v>0.86</v>
      </c>
      <c r="AK25" s="40">
        <v>0.86</v>
      </c>
      <c r="AL25" s="40">
        <v>0.86</v>
      </c>
      <c r="AM25" s="40">
        <v>0.86</v>
      </c>
      <c r="AN25" s="40">
        <v>0.86</v>
      </c>
      <c r="AO25" s="40">
        <v>0.86</v>
      </c>
      <c r="AP25" s="40">
        <v>0.86</v>
      </c>
      <c r="AQ25" s="40">
        <v>0.86</v>
      </c>
      <c r="AR25" s="40">
        <v>0.86</v>
      </c>
      <c r="AS25" s="40">
        <v>0.86</v>
      </c>
      <c r="AT25" s="40">
        <v>0.86</v>
      </c>
      <c r="AU25" s="40">
        <v>0.86</v>
      </c>
      <c r="AV25" s="40">
        <v>0.86</v>
      </c>
      <c r="AW25" s="40">
        <v>0.86</v>
      </c>
      <c r="AX25" s="40">
        <v>0.86</v>
      </c>
      <c r="AY25" s="40">
        <v>0.86</v>
      </c>
      <c r="AZ25" s="40">
        <v>0.86</v>
      </c>
      <c r="BA25" s="40">
        <v>0.86</v>
      </c>
      <c r="BB25" s="40">
        <v>0.86</v>
      </c>
      <c r="BC25" s="40">
        <v>0.86</v>
      </c>
      <c r="BD25" s="40">
        <v>0.86</v>
      </c>
      <c r="BE25" s="40">
        <v>0.86</v>
      </c>
      <c r="BF25" s="40">
        <v>0.86</v>
      </c>
      <c r="BG25" s="40">
        <v>0.86</v>
      </c>
      <c r="BH25" s="40">
        <v>0.86</v>
      </c>
      <c r="BI25" s="40">
        <v>0.86</v>
      </c>
      <c r="BJ25" s="40">
        <v>0.86</v>
      </c>
      <c r="BK25" s="40">
        <v>0.86</v>
      </c>
      <c r="BL25" s="40">
        <v>0.86</v>
      </c>
      <c r="BM25" s="40">
        <v>0.86</v>
      </c>
      <c r="BN25" s="40">
        <v>0.86</v>
      </c>
      <c r="BO25" s="40">
        <v>0.86</v>
      </c>
      <c r="BP25" s="40">
        <v>0.86</v>
      </c>
      <c r="BQ25" s="40">
        <v>0.86</v>
      </c>
      <c r="BR25" s="40">
        <v>0.86</v>
      </c>
      <c r="BS25" s="40">
        <v>0.86</v>
      </c>
      <c r="BT25" s="40">
        <v>0.86</v>
      </c>
      <c r="BU25" s="40">
        <v>0.86</v>
      </c>
      <c r="BV25" s="40">
        <v>0.86</v>
      </c>
      <c r="BW25" s="40">
        <v>0.86</v>
      </c>
      <c r="BX25" s="40">
        <v>0.86</v>
      </c>
      <c r="BY25" s="40">
        <v>0.86</v>
      </c>
      <c r="BZ25" s="40">
        <v>0.86</v>
      </c>
      <c r="CA25" s="40">
        <v>0.86</v>
      </c>
      <c r="CB25" s="40">
        <v>0.86</v>
      </c>
      <c r="CC25" s="40">
        <v>0.86</v>
      </c>
      <c r="CD25" s="40">
        <v>0.86</v>
      </c>
      <c r="CE25" s="40">
        <v>0.86</v>
      </c>
      <c r="CF25" s="40">
        <v>0.86</v>
      </c>
      <c r="CG25" s="40">
        <v>0.86</v>
      </c>
      <c r="CH25" s="40">
        <v>0.86</v>
      </c>
      <c r="CI25" s="40">
        <v>0.86</v>
      </c>
      <c r="CJ25" s="40">
        <v>0.86</v>
      </c>
      <c r="CK25" s="40">
        <v>0.86</v>
      </c>
      <c r="CL25" s="40">
        <v>0.86</v>
      </c>
      <c r="CM25" s="40">
        <v>0.86</v>
      </c>
      <c r="CN25" s="40">
        <v>0.86</v>
      </c>
      <c r="CO25" s="40">
        <v>0.86</v>
      </c>
      <c r="CP25" s="40">
        <v>0.86</v>
      </c>
      <c r="CQ25" s="40">
        <v>0.86</v>
      </c>
      <c r="CR25" s="40">
        <v>0.86</v>
      </c>
      <c r="CS25" s="40">
        <v>0.86</v>
      </c>
      <c r="CT25" s="40">
        <v>0.86</v>
      </c>
      <c r="CU25" s="40">
        <v>0.86</v>
      </c>
      <c r="CV25" s="40">
        <v>0.86</v>
      </c>
      <c r="CW25" s="40">
        <v>0.86</v>
      </c>
      <c r="CX25" s="40">
        <v>0.86</v>
      </c>
      <c r="CY25" s="41">
        <v>0.86</v>
      </c>
      <c r="DA25" s="151"/>
      <c r="DB25" s="152"/>
      <c r="DC25" s="153"/>
    </row>
    <row r="26" spans="4:107" ht="3" customHeight="1" x14ac:dyDescent="0.15">
      <c r="D26" s="39">
        <v>1</v>
      </c>
      <c r="E26" s="40">
        <v>0.99</v>
      </c>
      <c r="F26" s="40">
        <v>0.98</v>
      </c>
      <c r="G26" s="40">
        <v>0.97</v>
      </c>
      <c r="H26" s="40">
        <v>0.96</v>
      </c>
      <c r="I26" s="40">
        <v>0.95</v>
      </c>
      <c r="J26" s="40">
        <v>0.94</v>
      </c>
      <c r="K26" s="40">
        <v>0.93</v>
      </c>
      <c r="L26" s="40">
        <v>0.92</v>
      </c>
      <c r="M26" s="40">
        <v>0.91</v>
      </c>
      <c r="N26" s="40">
        <v>0.9</v>
      </c>
      <c r="O26" s="40">
        <v>0.89</v>
      </c>
      <c r="P26" s="40">
        <v>0.88</v>
      </c>
      <c r="Q26" s="40">
        <v>0.87</v>
      </c>
      <c r="R26" s="40">
        <v>0.86</v>
      </c>
      <c r="S26" s="40">
        <v>0.85</v>
      </c>
      <c r="T26" s="40">
        <v>0.85</v>
      </c>
      <c r="U26" s="40">
        <v>0.85</v>
      </c>
      <c r="V26" s="40">
        <v>0.85</v>
      </c>
      <c r="W26" s="40">
        <v>0.85</v>
      </c>
      <c r="X26" s="40">
        <v>0.85</v>
      </c>
      <c r="Y26" s="40">
        <v>0.85</v>
      </c>
      <c r="Z26" s="40">
        <v>0.85</v>
      </c>
      <c r="AA26" s="40">
        <v>0.85</v>
      </c>
      <c r="AB26" s="40">
        <v>0.85</v>
      </c>
      <c r="AC26" s="40">
        <v>0.85</v>
      </c>
      <c r="AD26" s="40">
        <v>0.85</v>
      </c>
      <c r="AE26" s="40">
        <v>0.85</v>
      </c>
      <c r="AF26" s="40">
        <v>0.85</v>
      </c>
      <c r="AG26" s="40">
        <v>0.85</v>
      </c>
      <c r="AH26" s="40">
        <v>0.85</v>
      </c>
      <c r="AI26" s="40">
        <v>0.85</v>
      </c>
      <c r="AJ26" s="40">
        <v>0.85</v>
      </c>
      <c r="AK26" s="40">
        <v>0.85</v>
      </c>
      <c r="AL26" s="40">
        <v>0.85</v>
      </c>
      <c r="AM26" s="40">
        <v>0.85</v>
      </c>
      <c r="AN26" s="40">
        <v>0.85</v>
      </c>
      <c r="AO26" s="40">
        <v>0.85</v>
      </c>
      <c r="AP26" s="40">
        <v>0.85</v>
      </c>
      <c r="AQ26" s="40">
        <v>0.85</v>
      </c>
      <c r="AR26" s="40">
        <v>0.85</v>
      </c>
      <c r="AS26" s="40">
        <v>0.85</v>
      </c>
      <c r="AT26" s="40">
        <v>0.85</v>
      </c>
      <c r="AU26" s="40">
        <v>0.85</v>
      </c>
      <c r="AV26" s="40">
        <v>0.85</v>
      </c>
      <c r="AW26" s="40">
        <v>0.85</v>
      </c>
      <c r="AX26" s="40">
        <v>0.85</v>
      </c>
      <c r="AY26" s="40">
        <v>0.85</v>
      </c>
      <c r="AZ26" s="40">
        <v>0.85</v>
      </c>
      <c r="BA26" s="40">
        <v>0.85</v>
      </c>
      <c r="BB26" s="40">
        <v>0.85</v>
      </c>
      <c r="BC26" s="40">
        <v>0.85</v>
      </c>
      <c r="BD26" s="40">
        <v>0.85</v>
      </c>
      <c r="BE26" s="40">
        <v>0.85</v>
      </c>
      <c r="BF26" s="40">
        <v>0.85</v>
      </c>
      <c r="BG26" s="40">
        <v>0.85</v>
      </c>
      <c r="BH26" s="40">
        <v>0.85</v>
      </c>
      <c r="BI26" s="40">
        <v>0.85</v>
      </c>
      <c r="BJ26" s="40">
        <v>0.85</v>
      </c>
      <c r="BK26" s="40">
        <v>0.85</v>
      </c>
      <c r="BL26" s="40">
        <v>0.85</v>
      </c>
      <c r="BM26" s="40">
        <v>0.85</v>
      </c>
      <c r="BN26" s="40">
        <v>0.85</v>
      </c>
      <c r="BO26" s="40">
        <v>0.85</v>
      </c>
      <c r="BP26" s="40">
        <v>0.85</v>
      </c>
      <c r="BQ26" s="40">
        <v>0.85</v>
      </c>
      <c r="BR26" s="40">
        <v>0.85</v>
      </c>
      <c r="BS26" s="40">
        <v>0.85</v>
      </c>
      <c r="BT26" s="40">
        <v>0.85</v>
      </c>
      <c r="BU26" s="40">
        <v>0.85</v>
      </c>
      <c r="BV26" s="40">
        <v>0.85</v>
      </c>
      <c r="BW26" s="40">
        <v>0.85</v>
      </c>
      <c r="BX26" s="40">
        <v>0.85</v>
      </c>
      <c r="BY26" s="40">
        <v>0.85</v>
      </c>
      <c r="BZ26" s="40">
        <v>0.85</v>
      </c>
      <c r="CA26" s="40">
        <v>0.85</v>
      </c>
      <c r="CB26" s="40">
        <v>0.85</v>
      </c>
      <c r="CC26" s="40">
        <v>0.85</v>
      </c>
      <c r="CD26" s="40">
        <v>0.85</v>
      </c>
      <c r="CE26" s="40">
        <v>0.85</v>
      </c>
      <c r="CF26" s="40">
        <v>0.85</v>
      </c>
      <c r="CG26" s="40">
        <v>0.85</v>
      </c>
      <c r="CH26" s="40">
        <v>0.85</v>
      </c>
      <c r="CI26" s="40">
        <v>0.85</v>
      </c>
      <c r="CJ26" s="40">
        <v>0.85</v>
      </c>
      <c r="CK26" s="40">
        <v>0.85</v>
      </c>
      <c r="CL26" s="40">
        <v>0.85</v>
      </c>
      <c r="CM26" s="40">
        <v>0.85</v>
      </c>
      <c r="CN26" s="40">
        <v>0.85</v>
      </c>
      <c r="CO26" s="40">
        <v>0.85</v>
      </c>
      <c r="CP26" s="40">
        <v>0.85</v>
      </c>
      <c r="CQ26" s="40">
        <v>0.85</v>
      </c>
      <c r="CR26" s="40">
        <v>0.85</v>
      </c>
      <c r="CS26" s="40">
        <v>0.85</v>
      </c>
      <c r="CT26" s="40">
        <v>0.85</v>
      </c>
      <c r="CU26" s="40">
        <v>0.85</v>
      </c>
      <c r="CV26" s="40">
        <v>0.85</v>
      </c>
      <c r="CW26" s="40">
        <v>0.85</v>
      </c>
      <c r="CX26" s="40">
        <v>0.85</v>
      </c>
      <c r="CY26" s="41">
        <v>0.85</v>
      </c>
      <c r="DA26" s="151"/>
      <c r="DB26" s="152"/>
      <c r="DC26" s="153"/>
    </row>
    <row r="27" spans="4:107" ht="3" customHeight="1" x14ac:dyDescent="0.15">
      <c r="D27" s="39">
        <v>1</v>
      </c>
      <c r="E27" s="40">
        <v>0.99</v>
      </c>
      <c r="F27" s="40">
        <v>0.98</v>
      </c>
      <c r="G27" s="40">
        <v>0.97</v>
      </c>
      <c r="H27" s="40">
        <v>0.96</v>
      </c>
      <c r="I27" s="40">
        <v>0.95</v>
      </c>
      <c r="J27" s="40">
        <v>0.94</v>
      </c>
      <c r="K27" s="40">
        <v>0.93</v>
      </c>
      <c r="L27" s="40">
        <v>0.92</v>
      </c>
      <c r="M27" s="40">
        <v>0.91</v>
      </c>
      <c r="N27" s="40">
        <v>0.9</v>
      </c>
      <c r="O27" s="40">
        <v>0.89</v>
      </c>
      <c r="P27" s="40">
        <v>0.88</v>
      </c>
      <c r="Q27" s="40">
        <v>0.87</v>
      </c>
      <c r="R27" s="40">
        <v>0.86</v>
      </c>
      <c r="S27" s="40">
        <v>0.85</v>
      </c>
      <c r="T27" s="40">
        <v>0.84</v>
      </c>
      <c r="U27" s="40">
        <v>0.84</v>
      </c>
      <c r="V27" s="40">
        <v>0.84</v>
      </c>
      <c r="W27" s="40">
        <v>0.84</v>
      </c>
      <c r="X27" s="40">
        <v>0.84</v>
      </c>
      <c r="Y27" s="40">
        <v>0.84</v>
      </c>
      <c r="Z27" s="40">
        <v>0.84</v>
      </c>
      <c r="AA27" s="40">
        <v>0.84</v>
      </c>
      <c r="AB27" s="40">
        <v>0.84</v>
      </c>
      <c r="AC27" s="40">
        <v>0.84</v>
      </c>
      <c r="AD27" s="40">
        <v>0.84</v>
      </c>
      <c r="AE27" s="40">
        <v>0.84</v>
      </c>
      <c r="AF27" s="40">
        <v>0.84</v>
      </c>
      <c r="AG27" s="40">
        <v>0.84</v>
      </c>
      <c r="AH27" s="40">
        <v>0.84</v>
      </c>
      <c r="AI27" s="40">
        <v>0.84</v>
      </c>
      <c r="AJ27" s="40">
        <v>0.84</v>
      </c>
      <c r="AK27" s="40">
        <v>0.84</v>
      </c>
      <c r="AL27" s="40">
        <v>0.84</v>
      </c>
      <c r="AM27" s="40">
        <v>0.84</v>
      </c>
      <c r="AN27" s="40">
        <v>0.84</v>
      </c>
      <c r="AO27" s="40">
        <v>0.84</v>
      </c>
      <c r="AP27" s="40">
        <v>0.84</v>
      </c>
      <c r="AQ27" s="40">
        <v>0.84</v>
      </c>
      <c r="AR27" s="40">
        <v>0.84</v>
      </c>
      <c r="AS27" s="40">
        <v>0.84</v>
      </c>
      <c r="AT27" s="40">
        <v>0.84</v>
      </c>
      <c r="AU27" s="40">
        <v>0.84</v>
      </c>
      <c r="AV27" s="40">
        <v>0.84</v>
      </c>
      <c r="AW27" s="40">
        <v>0.84</v>
      </c>
      <c r="AX27" s="40">
        <v>0.84</v>
      </c>
      <c r="AY27" s="40">
        <v>0.84</v>
      </c>
      <c r="AZ27" s="40">
        <v>0.84</v>
      </c>
      <c r="BA27" s="40">
        <v>0.84</v>
      </c>
      <c r="BB27" s="40">
        <v>0.84</v>
      </c>
      <c r="BC27" s="40">
        <v>0.84</v>
      </c>
      <c r="BD27" s="40">
        <v>0.84</v>
      </c>
      <c r="BE27" s="40">
        <v>0.84</v>
      </c>
      <c r="BF27" s="40">
        <v>0.84</v>
      </c>
      <c r="BG27" s="40">
        <v>0.84</v>
      </c>
      <c r="BH27" s="40">
        <v>0.84</v>
      </c>
      <c r="BI27" s="40">
        <v>0.84</v>
      </c>
      <c r="BJ27" s="40">
        <v>0.84</v>
      </c>
      <c r="BK27" s="40">
        <v>0.84</v>
      </c>
      <c r="BL27" s="40">
        <v>0.84</v>
      </c>
      <c r="BM27" s="40">
        <v>0.84</v>
      </c>
      <c r="BN27" s="40">
        <v>0.84</v>
      </c>
      <c r="BO27" s="40">
        <v>0.84</v>
      </c>
      <c r="BP27" s="40">
        <v>0.84</v>
      </c>
      <c r="BQ27" s="40">
        <v>0.84</v>
      </c>
      <c r="BR27" s="40">
        <v>0.84</v>
      </c>
      <c r="BS27" s="40">
        <v>0.84</v>
      </c>
      <c r="BT27" s="40">
        <v>0.84</v>
      </c>
      <c r="BU27" s="40">
        <v>0.84</v>
      </c>
      <c r="BV27" s="40">
        <v>0.84</v>
      </c>
      <c r="BW27" s="40">
        <v>0.84</v>
      </c>
      <c r="BX27" s="40">
        <v>0.84</v>
      </c>
      <c r="BY27" s="40">
        <v>0.84</v>
      </c>
      <c r="BZ27" s="40">
        <v>0.84</v>
      </c>
      <c r="CA27" s="40">
        <v>0.84</v>
      </c>
      <c r="CB27" s="40">
        <v>0.84</v>
      </c>
      <c r="CC27" s="40">
        <v>0.84</v>
      </c>
      <c r="CD27" s="40">
        <v>0.84</v>
      </c>
      <c r="CE27" s="40">
        <v>0.84</v>
      </c>
      <c r="CF27" s="40">
        <v>0.84</v>
      </c>
      <c r="CG27" s="40">
        <v>0.84</v>
      </c>
      <c r="CH27" s="40">
        <v>0.84</v>
      </c>
      <c r="CI27" s="40">
        <v>0.84</v>
      </c>
      <c r="CJ27" s="40">
        <v>0.84</v>
      </c>
      <c r="CK27" s="40">
        <v>0.84</v>
      </c>
      <c r="CL27" s="40">
        <v>0.84</v>
      </c>
      <c r="CM27" s="40">
        <v>0.84</v>
      </c>
      <c r="CN27" s="40">
        <v>0.84</v>
      </c>
      <c r="CO27" s="40">
        <v>0.84</v>
      </c>
      <c r="CP27" s="40">
        <v>0.84</v>
      </c>
      <c r="CQ27" s="40">
        <v>0.84</v>
      </c>
      <c r="CR27" s="40">
        <v>0.84</v>
      </c>
      <c r="CS27" s="40">
        <v>0.84</v>
      </c>
      <c r="CT27" s="40">
        <v>0.84</v>
      </c>
      <c r="CU27" s="40">
        <v>0.84</v>
      </c>
      <c r="CV27" s="40">
        <v>0.84</v>
      </c>
      <c r="CW27" s="40">
        <v>0.84</v>
      </c>
      <c r="CX27" s="40">
        <v>0.84</v>
      </c>
      <c r="CY27" s="41">
        <v>0.84</v>
      </c>
      <c r="DA27" s="151"/>
      <c r="DB27" s="152"/>
      <c r="DC27" s="153"/>
    </row>
    <row r="28" spans="4:107" ht="3" customHeight="1" x14ac:dyDescent="0.15">
      <c r="D28" s="39">
        <v>1</v>
      </c>
      <c r="E28" s="40">
        <v>0.99</v>
      </c>
      <c r="F28" s="40">
        <v>0.98</v>
      </c>
      <c r="G28" s="40">
        <v>0.97</v>
      </c>
      <c r="H28" s="40">
        <v>0.96</v>
      </c>
      <c r="I28" s="40">
        <v>0.95</v>
      </c>
      <c r="J28" s="40">
        <v>0.94</v>
      </c>
      <c r="K28" s="40">
        <v>0.93</v>
      </c>
      <c r="L28" s="40">
        <v>0.92</v>
      </c>
      <c r="M28" s="40">
        <v>0.91</v>
      </c>
      <c r="N28" s="40">
        <v>0.9</v>
      </c>
      <c r="O28" s="40">
        <v>0.89</v>
      </c>
      <c r="P28" s="40">
        <v>0.88</v>
      </c>
      <c r="Q28" s="40">
        <v>0.87</v>
      </c>
      <c r="R28" s="40">
        <v>0.86</v>
      </c>
      <c r="S28" s="40">
        <v>0.85</v>
      </c>
      <c r="T28" s="40">
        <v>0.84</v>
      </c>
      <c r="U28" s="40">
        <v>0.83</v>
      </c>
      <c r="V28" s="40">
        <v>0.83</v>
      </c>
      <c r="W28" s="40">
        <v>0.83</v>
      </c>
      <c r="X28" s="40">
        <v>0.83</v>
      </c>
      <c r="Y28" s="40">
        <v>0.83</v>
      </c>
      <c r="Z28" s="40">
        <v>0.83</v>
      </c>
      <c r="AA28" s="40">
        <v>0.83</v>
      </c>
      <c r="AB28" s="40">
        <v>0.83</v>
      </c>
      <c r="AC28" s="40">
        <v>0.83</v>
      </c>
      <c r="AD28" s="40">
        <v>0.83</v>
      </c>
      <c r="AE28" s="40">
        <v>0.83</v>
      </c>
      <c r="AF28" s="40">
        <v>0.83</v>
      </c>
      <c r="AG28" s="40">
        <v>0.83</v>
      </c>
      <c r="AH28" s="40">
        <v>0.83</v>
      </c>
      <c r="AI28" s="40">
        <v>0.83</v>
      </c>
      <c r="AJ28" s="40">
        <v>0.83</v>
      </c>
      <c r="AK28" s="40">
        <v>0.83</v>
      </c>
      <c r="AL28" s="40">
        <v>0.83</v>
      </c>
      <c r="AM28" s="40">
        <v>0.83</v>
      </c>
      <c r="AN28" s="40">
        <v>0.83</v>
      </c>
      <c r="AO28" s="40">
        <v>0.83</v>
      </c>
      <c r="AP28" s="40">
        <v>0.83</v>
      </c>
      <c r="AQ28" s="40">
        <v>0.83</v>
      </c>
      <c r="AR28" s="40">
        <v>0.83</v>
      </c>
      <c r="AS28" s="40">
        <v>0.83</v>
      </c>
      <c r="AT28" s="40">
        <v>0.83</v>
      </c>
      <c r="AU28" s="40">
        <v>0.83</v>
      </c>
      <c r="AV28" s="40">
        <v>0.83</v>
      </c>
      <c r="AW28" s="40">
        <v>0.83</v>
      </c>
      <c r="AX28" s="40">
        <v>0.83</v>
      </c>
      <c r="AY28" s="40">
        <v>0.83</v>
      </c>
      <c r="AZ28" s="40">
        <v>0.83</v>
      </c>
      <c r="BA28" s="40">
        <v>0.83</v>
      </c>
      <c r="BB28" s="40">
        <v>0.83</v>
      </c>
      <c r="BC28" s="40">
        <v>0.83</v>
      </c>
      <c r="BD28" s="40">
        <v>0.83</v>
      </c>
      <c r="BE28" s="40">
        <v>0.83</v>
      </c>
      <c r="BF28" s="40">
        <v>0.83</v>
      </c>
      <c r="BG28" s="40">
        <v>0.83</v>
      </c>
      <c r="BH28" s="40">
        <v>0.83</v>
      </c>
      <c r="BI28" s="40">
        <v>0.83</v>
      </c>
      <c r="BJ28" s="40">
        <v>0.83</v>
      </c>
      <c r="BK28" s="40">
        <v>0.83</v>
      </c>
      <c r="BL28" s="40">
        <v>0.83</v>
      </c>
      <c r="BM28" s="40">
        <v>0.83</v>
      </c>
      <c r="BN28" s="40">
        <v>0.83</v>
      </c>
      <c r="BO28" s="40">
        <v>0.83</v>
      </c>
      <c r="BP28" s="40">
        <v>0.83</v>
      </c>
      <c r="BQ28" s="40">
        <v>0.83</v>
      </c>
      <c r="BR28" s="40">
        <v>0.83</v>
      </c>
      <c r="BS28" s="40">
        <v>0.83</v>
      </c>
      <c r="BT28" s="40">
        <v>0.83</v>
      </c>
      <c r="BU28" s="40">
        <v>0.83</v>
      </c>
      <c r="BV28" s="40">
        <v>0.83</v>
      </c>
      <c r="BW28" s="40">
        <v>0.83</v>
      </c>
      <c r="BX28" s="40">
        <v>0.83</v>
      </c>
      <c r="BY28" s="40">
        <v>0.83</v>
      </c>
      <c r="BZ28" s="40">
        <v>0.83</v>
      </c>
      <c r="CA28" s="40">
        <v>0.83</v>
      </c>
      <c r="CB28" s="40">
        <v>0.83</v>
      </c>
      <c r="CC28" s="40">
        <v>0.83</v>
      </c>
      <c r="CD28" s="40">
        <v>0.83</v>
      </c>
      <c r="CE28" s="40">
        <v>0.83</v>
      </c>
      <c r="CF28" s="40">
        <v>0.83</v>
      </c>
      <c r="CG28" s="40">
        <v>0.83</v>
      </c>
      <c r="CH28" s="40">
        <v>0.83</v>
      </c>
      <c r="CI28" s="40">
        <v>0.83</v>
      </c>
      <c r="CJ28" s="40">
        <v>0.83</v>
      </c>
      <c r="CK28" s="40">
        <v>0.83</v>
      </c>
      <c r="CL28" s="40">
        <v>0.83</v>
      </c>
      <c r="CM28" s="40">
        <v>0.83</v>
      </c>
      <c r="CN28" s="40">
        <v>0.83</v>
      </c>
      <c r="CO28" s="40">
        <v>0.83</v>
      </c>
      <c r="CP28" s="40">
        <v>0.83</v>
      </c>
      <c r="CQ28" s="40">
        <v>0.83</v>
      </c>
      <c r="CR28" s="40">
        <v>0.83</v>
      </c>
      <c r="CS28" s="40">
        <v>0.83</v>
      </c>
      <c r="CT28" s="40">
        <v>0.83</v>
      </c>
      <c r="CU28" s="40">
        <v>0.83</v>
      </c>
      <c r="CV28" s="40">
        <v>0.83</v>
      </c>
      <c r="CW28" s="40">
        <v>0.83</v>
      </c>
      <c r="CX28" s="40">
        <v>0.83</v>
      </c>
      <c r="CY28" s="41">
        <v>0.83</v>
      </c>
      <c r="DA28" s="151"/>
      <c r="DB28" s="152"/>
      <c r="DC28" s="153"/>
    </row>
    <row r="29" spans="4:107" ht="3" customHeight="1" x14ac:dyDescent="0.15">
      <c r="D29" s="39">
        <v>1</v>
      </c>
      <c r="E29" s="40">
        <v>0.99</v>
      </c>
      <c r="F29" s="40">
        <v>0.98</v>
      </c>
      <c r="G29" s="40">
        <v>0.97</v>
      </c>
      <c r="H29" s="40">
        <v>0.96</v>
      </c>
      <c r="I29" s="40">
        <v>0.95</v>
      </c>
      <c r="J29" s="40">
        <v>0.94</v>
      </c>
      <c r="K29" s="40">
        <v>0.93</v>
      </c>
      <c r="L29" s="40">
        <v>0.92</v>
      </c>
      <c r="M29" s="40">
        <v>0.91</v>
      </c>
      <c r="N29" s="40">
        <v>0.9</v>
      </c>
      <c r="O29" s="40">
        <v>0.89</v>
      </c>
      <c r="P29" s="40">
        <v>0.88</v>
      </c>
      <c r="Q29" s="40">
        <v>0.87</v>
      </c>
      <c r="R29" s="40">
        <v>0.86</v>
      </c>
      <c r="S29" s="40">
        <v>0.85</v>
      </c>
      <c r="T29" s="40">
        <v>0.84</v>
      </c>
      <c r="U29" s="40">
        <v>0.83</v>
      </c>
      <c r="V29" s="40">
        <v>0.82</v>
      </c>
      <c r="W29" s="40">
        <v>0.82</v>
      </c>
      <c r="X29" s="40">
        <v>0.82</v>
      </c>
      <c r="Y29" s="40">
        <v>0.82</v>
      </c>
      <c r="Z29" s="40">
        <v>0.82</v>
      </c>
      <c r="AA29" s="40">
        <v>0.82</v>
      </c>
      <c r="AB29" s="40">
        <v>0.82</v>
      </c>
      <c r="AC29" s="40">
        <v>0.82</v>
      </c>
      <c r="AD29" s="40">
        <v>0.82</v>
      </c>
      <c r="AE29" s="40">
        <v>0.82</v>
      </c>
      <c r="AF29" s="40">
        <v>0.82</v>
      </c>
      <c r="AG29" s="40">
        <v>0.82</v>
      </c>
      <c r="AH29" s="40">
        <v>0.82</v>
      </c>
      <c r="AI29" s="40">
        <v>0.82</v>
      </c>
      <c r="AJ29" s="40">
        <v>0.82</v>
      </c>
      <c r="AK29" s="40">
        <v>0.82</v>
      </c>
      <c r="AL29" s="40">
        <v>0.82</v>
      </c>
      <c r="AM29" s="40">
        <v>0.82</v>
      </c>
      <c r="AN29" s="40">
        <v>0.82</v>
      </c>
      <c r="AO29" s="40">
        <v>0.82</v>
      </c>
      <c r="AP29" s="40">
        <v>0.82</v>
      </c>
      <c r="AQ29" s="40">
        <v>0.82</v>
      </c>
      <c r="AR29" s="40">
        <v>0.82</v>
      </c>
      <c r="AS29" s="40">
        <v>0.82</v>
      </c>
      <c r="AT29" s="40">
        <v>0.82</v>
      </c>
      <c r="AU29" s="40">
        <v>0.82</v>
      </c>
      <c r="AV29" s="40">
        <v>0.82</v>
      </c>
      <c r="AW29" s="40">
        <v>0.82</v>
      </c>
      <c r="AX29" s="40">
        <v>0.82</v>
      </c>
      <c r="AY29" s="40">
        <v>0.82</v>
      </c>
      <c r="AZ29" s="40">
        <v>0.82</v>
      </c>
      <c r="BA29" s="40">
        <v>0.82</v>
      </c>
      <c r="BB29" s="40">
        <v>0.82</v>
      </c>
      <c r="BC29" s="40">
        <v>0.82</v>
      </c>
      <c r="BD29" s="40">
        <v>0.82</v>
      </c>
      <c r="BE29" s="40">
        <v>0.82</v>
      </c>
      <c r="BF29" s="40">
        <v>0.82</v>
      </c>
      <c r="BG29" s="40">
        <v>0.82</v>
      </c>
      <c r="BH29" s="40">
        <v>0.82</v>
      </c>
      <c r="BI29" s="40">
        <v>0.82</v>
      </c>
      <c r="BJ29" s="40">
        <v>0.82</v>
      </c>
      <c r="BK29" s="40">
        <v>0.82</v>
      </c>
      <c r="BL29" s="40">
        <v>0.82</v>
      </c>
      <c r="BM29" s="40">
        <v>0.82</v>
      </c>
      <c r="BN29" s="40">
        <v>0.82</v>
      </c>
      <c r="BO29" s="40">
        <v>0.82</v>
      </c>
      <c r="BP29" s="40">
        <v>0.82</v>
      </c>
      <c r="BQ29" s="40">
        <v>0.82</v>
      </c>
      <c r="BR29" s="40">
        <v>0.82</v>
      </c>
      <c r="BS29" s="40">
        <v>0.82</v>
      </c>
      <c r="BT29" s="40">
        <v>0.82</v>
      </c>
      <c r="BU29" s="40">
        <v>0.82</v>
      </c>
      <c r="BV29" s="40">
        <v>0.82</v>
      </c>
      <c r="BW29" s="40">
        <v>0.82</v>
      </c>
      <c r="BX29" s="40">
        <v>0.82</v>
      </c>
      <c r="BY29" s="40">
        <v>0.82</v>
      </c>
      <c r="BZ29" s="40">
        <v>0.82</v>
      </c>
      <c r="CA29" s="40">
        <v>0.82</v>
      </c>
      <c r="CB29" s="40">
        <v>0.82</v>
      </c>
      <c r="CC29" s="40">
        <v>0.82</v>
      </c>
      <c r="CD29" s="40">
        <v>0.82</v>
      </c>
      <c r="CE29" s="40">
        <v>0.82</v>
      </c>
      <c r="CF29" s="40">
        <v>0.82</v>
      </c>
      <c r="CG29" s="40">
        <v>0.82</v>
      </c>
      <c r="CH29" s="40">
        <v>0.82</v>
      </c>
      <c r="CI29" s="40">
        <v>0.82</v>
      </c>
      <c r="CJ29" s="40">
        <v>0.82</v>
      </c>
      <c r="CK29" s="40">
        <v>0.82</v>
      </c>
      <c r="CL29" s="40">
        <v>0.82</v>
      </c>
      <c r="CM29" s="40">
        <v>0.82</v>
      </c>
      <c r="CN29" s="40">
        <v>0.82</v>
      </c>
      <c r="CO29" s="40">
        <v>0.82</v>
      </c>
      <c r="CP29" s="40">
        <v>0.82</v>
      </c>
      <c r="CQ29" s="40">
        <v>0.82</v>
      </c>
      <c r="CR29" s="40">
        <v>0.82</v>
      </c>
      <c r="CS29" s="40">
        <v>0.82</v>
      </c>
      <c r="CT29" s="40">
        <v>0.82</v>
      </c>
      <c r="CU29" s="40">
        <v>0.82</v>
      </c>
      <c r="CV29" s="40">
        <v>0.82</v>
      </c>
      <c r="CW29" s="40">
        <v>0.82</v>
      </c>
      <c r="CX29" s="40">
        <v>0.82</v>
      </c>
      <c r="CY29" s="41">
        <v>0.82</v>
      </c>
      <c r="DA29" s="151"/>
      <c r="DB29" s="152"/>
      <c r="DC29" s="153"/>
    </row>
    <row r="30" spans="4:107" ht="3" customHeight="1" x14ac:dyDescent="0.15">
      <c r="D30" s="39">
        <v>1</v>
      </c>
      <c r="E30" s="40">
        <v>0.99</v>
      </c>
      <c r="F30" s="40">
        <v>0.98</v>
      </c>
      <c r="G30" s="40">
        <v>0.97</v>
      </c>
      <c r="H30" s="40">
        <v>0.96</v>
      </c>
      <c r="I30" s="40">
        <v>0.95</v>
      </c>
      <c r="J30" s="40">
        <v>0.94</v>
      </c>
      <c r="K30" s="40">
        <v>0.93</v>
      </c>
      <c r="L30" s="40">
        <v>0.92</v>
      </c>
      <c r="M30" s="40">
        <v>0.91</v>
      </c>
      <c r="N30" s="40">
        <v>0.9</v>
      </c>
      <c r="O30" s="40">
        <v>0.89</v>
      </c>
      <c r="P30" s="40">
        <v>0.88</v>
      </c>
      <c r="Q30" s="40">
        <v>0.87</v>
      </c>
      <c r="R30" s="40">
        <v>0.86</v>
      </c>
      <c r="S30" s="40">
        <v>0.85</v>
      </c>
      <c r="T30" s="40">
        <v>0.84</v>
      </c>
      <c r="U30" s="40">
        <v>0.83</v>
      </c>
      <c r="V30" s="40">
        <v>0.82</v>
      </c>
      <c r="W30" s="40">
        <v>0.81</v>
      </c>
      <c r="X30" s="40">
        <v>0.81</v>
      </c>
      <c r="Y30" s="40">
        <v>0.81</v>
      </c>
      <c r="Z30" s="40">
        <v>0.81</v>
      </c>
      <c r="AA30" s="40">
        <v>0.81</v>
      </c>
      <c r="AB30" s="40">
        <v>0.81</v>
      </c>
      <c r="AC30" s="40">
        <v>0.81</v>
      </c>
      <c r="AD30" s="40">
        <v>0.81</v>
      </c>
      <c r="AE30" s="40">
        <v>0.81</v>
      </c>
      <c r="AF30" s="40">
        <v>0.81</v>
      </c>
      <c r="AG30" s="40">
        <v>0.81</v>
      </c>
      <c r="AH30" s="40">
        <v>0.81</v>
      </c>
      <c r="AI30" s="40">
        <v>0.81</v>
      </c>
      <c r="AJ30" s="40">
        <v>0.81</v>
      </c>
      <c r="AK30" s="40">
        <v>0.81</v>
      </c>
      <c r="AL30" s="40">
        <v>0.81</v>
      </c>
      <c r="AM30" s="40">
        <v>0.81</v>
      </c>
      <c r="AN30" s="40">
        <v>0.81</v>
      </c>
      <c r="AO30" s="40">
        <v>0.81</v>
      </c>
      <c r="AP30" s="40">
        <v>0.81</v>
      </c>
      <c r="AQ30" s="40">
        <v>0.81</v>
      </c>
      <c r="AR30" s="40">
        <v>0.81</v>
      </c>
      <c r="AS30" s="40">
        <v>0.81</v>
      </c>
      <c r="AT30" s="40">
        <v>0.81</v>
      </c>
      <c r="AU30" s="40">
        <v>0.81</v>
      </c>
      <c r="AV30" s="40">
        <v>0.81</v>
      </c>
      <c r="AW30" s="40">
        <v>0.81</v>
      </c>
      <c r="AX30" s="40">
        <v>0.81</v>
      </c>
      <c r="AY30" s="40">
        <v>0.81</v>
      </c>
      <c r="AZ30" s="40">
        <v>0.81</v>
      </c>
      <c r="BA30" s="40">
        <v>0.81</v>
      </c>
      <c r="BB30" s="40">
        <v>0.81</v>
      </c>
      <c r="BC30" s="40">
        <v>0.81</v>
      </c>
      <c r="BD30" s="40">
        <v>0.81</v>
      </c>
      <c r="BE30" s="40">
        <v>0.81</v>
      </c>
      <c r="BF30" s="40">
        <v>0.81</v>
      </c>
      <c r="BG30" s="40">
        <v>0.81</v>
      </c>
      <c r="BH30" s="40">
        <v>0.81</v>
      </c>
      <c r="BI30" s="40">
        <v>0.81</v>
      </c>
      <c r="BJ30" s="40">
        <v>0.81</v>
      </c>
      <c r="BK30" s="40">
        <v>0.81</v>
      </c>
      <c r="BL30" s="40">
        <v>0.81</v>
      </c>
      <c r="BM30" s="40">
        <v>0.81</v>
      </c>
      <c r="BN30" s="40">
        <v>0.81</v>
      </c>
      <c r="BO30" s="40">
        <v>0.81</v>
      </c>
      <c r="BP30" s="40">
        <v>0.81</v>
      </c>
      <c r="BQ30" s="40">
        <v>0.81</v>
      </c>
      <c r="BR30" s="40">
        <v>0.81</v>
      </c>
      <c r="BS30" s="40">
        <v>0.81</v>
      </c>
      <c r="BT30" s="40">
        <v>0.81</v>
      </c>
      <c r="BU30" s="40">
        <v>0.81</v>
      </c>
      <c r="BV30" s="40">
        <v>0.81</v>
      </c>
      <c r="BW30" s="40">
        <v>0.81</v>
      </c>
      <c r="BX30" s="40">
        <v>0.81</v>
      </c>
      <c r="BY30" s="40">
        <v>0.81</v>
      </c>
      <c r="BZ30" s="40">
        <v>0.81</v>
      </c>
      <c r="CA30" s="40">
        <v>0.81</v>
      </c>
      <c r="CB30" s="40">
        <v>0.81</v>
      </c>
      <c r="CC30" s="40">
        <v>0.81</v>
      </c>
      <c r="CD30" s="40">
        <v>0.81</v>
      </c>
      <c r="CE30" s="40">
        <v>0.81</v>
      </c>
      <c r="CF30" s="40">
        <v>0.81</v>
      </c>
      <c r="CG30" s="40">
        <v>0.81</v>
      </c>
      <c r="CH30" s="40">
        <v>0.81</v>
      </c>
      <c r="CI30" s="40">
        <v>0.81</v>
      </c>
      <c r="CJ30" s="40">
        <v>0.81</v>
      </c>
      <c r="CK30" s="40">
        <v>0.81</v>
      </c>
      <c r="CL30" s="40">
        <v>0.81</v>
      </c>
      <c r="CM30" s="40">
        <v>0.81</v>
      </c>
      <c r="CN30" s="40">
        <v>0.81</v>
      </c>
      <c r="CO30" s="40">
        <v>0.81</v>
      </c>
      <c r="CP30" s="40">
        <v>0.81</v>
      </c>
      <c r="CQ30" s="40">
        <v>0.81</v>
      </c>
      <c r="CR30" s="40">
        <v>0.81</v>
      </c>
      <c r="CS30" s="40">
        <v>0.81</v>
      </c>
      <c r="CT30" s="40">
        <v>0.81</v>
      </c>
      <c r="CU30" s="40">
        <v>0.81</v>
      </c>
      <c r="CV30" s="40">
        <v>0.81</v>
      </c>
      <c r="CW30" s="40">
        <v>0.81</v>
      </c>
      <c r="CX30" s="40">
        <v>0.81</v>
      </c>
      <c r="CY30" s="41">
        <v>0.81</v>
      </c>
      <c r="DA30" s="151"/>
      <c r="DB30" s="152"/>
      <c r="DC30" s="153"/>
    </row>
    <row r="31" spans="4:107" ht="3" customHeight="1" x14ac:dyDescent="0.15">
      <c r="D31" s="39">
        <v>1</v>
      </c>
      <c r="E31" s="40">
        <v>0.99</v>
      </c>
      <c r="F31" s="40">
        <v>0.98</v>
      </c>
      <c r="G31" s="40">
        <v>0.97</v>
      </c>
      <c r="H31" s="40">
        <v>0.96</v>
      </c>
      <c r="I31" s="40">
        <v>0.95</v>
      </c>
      <c r="J31" s="40">
        <v>0.94</v>
      </c>
      <c r="K31" s="40">
        <v>0.93</v>
      </c>
      <c r="L31" s="40">
        <v>0.92</v>
      </c>
      <c r="M31" s="40">
        <v>0.91</v>
      </c>
      <c r="N31" s="40">
        <v>0.9</v>
      </c>
      <c r="O31" s="40">
        <v>0.89</v>
      </c>
      <c r="P31" s="40">
        <v>0.88</v>
      </c>
      <c r="Q31" s="40">
        <v>0.87</v>
      </c>
      <c r="R31" s="40">
        <v>0.86</v>
      </c>
      <c r="S31" s="40">
        <v>0.85</v>
      </c>
      <c r="T31" s="40">
        <v>0.84</v>
      </c>
      <c r="U31" s="40">
        <v>0.83</v>
      </c>
      <c r="V31" s="40">
        <v>0.82</v>
      </c>
      <c r="W31" s="40">
        <v>0.81</v>
      </c>
      <c r="X31" s="40">
        <v>0.8</v>
      </c>
      <c r="Y31" s="40">
        <v>0.8</v>
      </c>
      <c r="Z31" s="40">
        <v>0.8</v>
      </c>
      <c r="AA31" s="40">
        <v>0.8</v>
      </c>
      <c r="AB31" s="40">
        <v>0.8</v>
      </c>
      <c r="AC31" s="40">
        <v>0.8</v>
      </c>
      <c r="AD31" s="40">
        <v>0.8</v>
      </c>
      <c r="AE31" s="40">
        <v>0.8</v>
      </c>
      <c r="AF31" s="40">
        <v>0.8</v>
      </c>
      <c r="AG31" s="40">
        <v>0.8</v>
      </c>
      <c r="AH31" s="40">
        <v>0.8</v>
      </c>
      <c r="AI31" s="40">
        <v>0.8</v>
      </c>
      <c r="AJ31" s="40">
        <v>0.8</v>
      </c>
      <c r="AK31" s="40">
        <v>0.8</v>
      </c>
      <c r="AL31" s="40">
        <v>0.8</v>
      </c>
      <c r="AM31" s="40">
        <v>0.8</v>
      </c>
      <c r="AN31" s="40">
        <v>0.8</v>
      </c>
      <c r="AO31" s="40">
        <v>0.8</v>
      </c>
      <c r="AP31" s="40">
        <v>0.8</v>
      </c>
      <c r="AQ31" s="40">
        <v>0.8</v>
      </c>
      <c r="AR31" s="40">
        <v>0.8</v>
      </c>
      <c r="AS31" s="40">
        <v>0.8</v>
      </c>
      <c r="AT31" s="40">
        <v>0.8</v>
      </c>
      <c r="AU31" s="40">
        <v>0.8</v>
      </c>
      <c r="AV31" s="40">
        <v>0.8</v>
      </c>
      <c r="AW31" s="40">
        <v>0.8</v>
      </c>
      <c r="AX31" s="40">
        <v>0.8</v>
      </c>
      <c r="AY31" s="40">
        <v>0.8</v>
      </c>
      <c r="AZ31" s="40">
        <v>0.8</v>
      </c>
      <c r="BA31" s="40">
        <v>0.8</v>
      </c>
      <c r="BB31" s="40">
        <v>0.8</v>
      </c>
      <c r="BC31" s="40">
        <v>0.8</v>
      </c>
      <c r="BD31" s="40">
        <v>0.8</v>
      </c>
      <c r="BE31" s="40">
        <v>0.8</v>
      </c>
      <c r="BF31" s="40">
        <v>0.8</v>
      </c>
      <c r="BG31" s="40">
        <v>0.8</v>
      </c>
      <c r="BH31" s="40">
        <v>0.8</v>
      </c>
      <c r="BI31" s="40">
        <v>0.8</v>
      </c>
      <c r="BJ31" s="40">
        <v>0.8</v>
      </c>
      <c r="BK31" s="40">
        <v>0.8</v>
      </c>
      <c r="BL31" s="40">
        <v>0.8</v>
      </c>
      <c r="BM31" s="40">
        <v>0.8</v>
      </c>
      <c r="BN31" s="40">
        <v>0.8</v>
      </c>
      <c r="BO31" s="40">
        <v>0.8</v>
      </c>
      <c r="BP31" s="40">
        <v>0.8</v>
      </c>
      <c r="BQ31" s="40">
        <v>0.8</v>
      </c>
      <c r="BR31" s="40">
        <v>0.8</v>
      </c>
      <c r="BS31" s="40">
        <v>0.8</v>
      </c>
      <c r="BT31" s="40">
        <v>0.8</v>
      </c>
      <c r="BU31" s="40">
        <v>0.8</v>
      </c>
      <c r="BV31" s="40">
        <v>0.8</v>
      </c>
      <c r="BW31" s="40">
        <v>0.8</v>
      </c>
      <c r="BX31" s="40">
        <v>0.8</v>
      </c>
      <c r="BY31" s="40">
        <v>0.8</v>
      </c>
      <c r="BZ31" s="40">
        <v>0.8</v>
      </c>
      <c r="CA31" s="40">
        <v>0.8</v>
      </c>
      <c r="CB31" s="40">
        <v>0.8</v>
      </c>
      <c r="CC31" s="40">
        <v>0.8</v>
      </c>
      <c r="CD31" s="40">
        <v>0.8</v>
      </c>
      <c r="CE31" s="40">
        <v>0.8</v>
      </c>
      <c r="CF31" s="40">
        <v>0.8</v>
      </c>
      <c r="CG31" s="40">
        <v>0.8</v>
      </c>
      <c r="CH31" s="40">
        <v>0.8</v>
      </c>
      <c r="CI31" s="40">
        <v>0.8</v>
      </c>
      <c r="CJ31" s="40">
        <v>0.8</v>
      </c>
      <c r="CK31" s="40">
        <v>0.8</v>
      </c>
      <c r="CL31" s="40">
        <v>0.8</v>
      </c>
      <c r="CM31" s="40">
        <v>0.8</v>
      </c>
      <c r="CN31" s="40">
        <v>0.8</v>
      </c>
      <c r="CO31" s="40">
        <v>0.8</v>
      </c>
      <c r="CP31" s="40">
        <v>0.8</v>
      </c>
      <c r="CQ31" s="40">
        <v>0.8</v>
      </c>
      <c r="CR31" s="40">
        <v>0.8</v>
      </c>
      <c r="CS31" s="40">
        <v>0.8</v>
      </c>
      <c r="CT31" s="40">
        <v>0.8</v>
      </c>
      <c r="CU31" s="40">
        <v>0.8</v>
      </c>
      <c r="CV31" s="40">
        <v>0.8</v>
      </c>
      <c r="CW31" s="40">
        <v>0.8</v>
      </c>
      <c r="CX31" s="40">
        <v>0.8</v>
      </c>
      <c r="CY31" s="41">
        <v>0.8</v>
      </c>
      <c r="DA31" s="151"/>
      <c r="DB31" s="152"/>
      <c r="DC31" s="153"/>
    </row>
    <row r="32" spans="4:107" ht="3" customHeight="1" x14ac:dyDescent="0.15">
      <c r="D32" s="39">
        <v>1</v>
      </c>
      <c r="E32" s="40">
        <v>0.99</v>
      </c>
      <c r="F32" s="40">
        <v>0.98</v>
      </c>
      <c r="G32" s="40">
        <v>0.97</v>
      </c>
      <c r="H32" s="40">
        <v>0.96</v>
      </c>
      <c r="I32" s="40">
        <v>0.95</v>
      </c>
      <c r="J32" s="40">
        <v>0.94</v>
      </c>
      <c r="K32" s="40">
        <v>0.93</v>
      </c>
      <c r="L32" s="40">
        <v>0.92</v>
      </c>
      <c r="M32" s="40">
        <v>0.91</v>
      </c>
      <c r="N32" s="40">
        <v>0.9</v>
      </c>
      <c r="O32" s="40">
        <v>0.89</v>
      </c>
      <c r="P32" s="40">
        <v>0.88</v>
      </c>
      <c r="Q32" s="40">
        <v>0.87</v>
      </c>
      <c r="R32" s="40">
        <v>0.86</v>
      </c>
      <c r="S32" s="40">
        <v>0.85</v>
      </c>
      <c r="T32" s="40">
        <v>0.84</v>
      </c>
      <c r="U32" s="40">
        <v>0.83</v>
      </c>
      <c r="V32" s="40">
        <v>0.82</v>
      </c>
      <c r="W32" s="40">
        <v>0.81</v>
      </c>
      <c r="X32" s="40">
        <v>0.8</v>
      </c>
      <c r="Y32" s="40">
        <v>0.79</v>
      </c>
      <c r="Z32" s="40">
        <v>0.79</v>
      </c>
      <c r="AA32" s="40">
        <v>0.79</v>
      </c>
      <c r="AB32" s="40">
        <v>0.79</v>
      </c>
      <c r="AC32" s="40">
        <v>0.79</v>
      </c>
      <c r="AD32" s="40">
        <v>0.79</v>
      </c>
      <c r="AE32" s="40">
        <v>0.79</v>
      </c>
      <c r="AF32" s="40">
        <v>0.79</v>
      </c>
      <c r="AG32" s="40">
        <v>0.79</v>
      </c>
      <c r="AH32" s="40">
        <v>0.79</v>
      </c>
      <c r="AI32" s="40">
        <v>0.79</v>
      </c>
      <c r="AJ32" s="40">
        <v>0.79</v>
      </c>
      <c r="AK32" s="40">
        <v>0.79</v>
      </c>
      <c r="AL32" s="40">
        <v>0.79</v>
      </c>
      <c r="AM32" s="40">
        <v>0.79</v>
      </c>
      <c r="AN32" s="40">
        <v>0.79</v>
      </c>
      <c r="AO32" s="40">
        <v>0.79</v>
      </c>
      <c r="AP32" s="40">
        <v>0.79</v>
      </c>
      <c r="AQ32" s="40">
        <v>0.79</v>
      </c>
      <c r="AR32" s="40">
        <v>0.79</v>
      </c>
      <c r="AS32" s="40">
        <v>0.79</v>
      </c>
      <c r="AT32" s="40">
        <v>0.79</v>
      </c>
      <c r="AU32" s="40">
        <v>0.79</v>
      </c>
      <c r="AV32" s="40">
        <v>0.79</v>
      </c>
      <c r="AW32" s="40">
        <v>0.79</v>
      </c>
      <c r="AX32" s="40">
        <v>0.79</v>
      </c>
      <c r="AY32" s="40">
        <v>0.79</v>
      </c>
      <c r="AZ32" s="40">
        <v>0.79</v>
      </c>
      <c r="BA32" s="40">
        <v>0.79</v>
      </c>
      <c r="BB32" s="40">
        <v>0.79</v>
      </c>
      <c r="BC32" s="40">
        <v>0.79</v>
      </c>
      <c r="BD32" s="40">
        <v>0.79</v>
      </c>
      <c r="BE32" s="40">
        <v>0.79</v>
      </c>
      <c r="BF32" s="40">
        <v>0.79</v>
      </c>
      <c r="BG32" s="40">
        <v>0.79</v>
      </c>
      <c r="BH32" s="40">
        <v>0.79</v>
      </c>
      <c r="BI32" s="40">
        <v>0.79</v>
      </c>
      <c r="BJ32" s="40">
        <v>0.79</v>
      </c>
      <c r="BK32" s="40">
        <v>0.79</v>
      </c>
      <c r="BL32" s="40">
        <v>0.79</v>
      </c>
      <c r="BM32" s="40">
        <v>0.79</v>
      </c>
      <c r="BN32" s="40">
        <v>0.79</v>
      </c>
      <c r="BO32" s="40">
        <v>0.79</v>
      </c>
      <c r="BP32" s="40">
        <v>0.79</v>
      </c>
      <c r="BQ32" s="40">
        <v>0.79</v>
      </c>
      <c r="BR32" s="40">
        <v>0.79</v>
      </c>
      <c r="BS32" s="40">
        <v>0.79</v>
      </c>
      <c r="BT32" s="40">
        <v>0.79</v>
      </c>
      <c r="BU32" s="40">
        <v>0.79</v>
      </c>
      <c r="BV32" s="40">
        <v>0.79</v>
      </c>
      <c r="BW32" s="40">
        <v>0.79</v>
      </c>
      <c r="BX32" s="40">
        <v>0.79</v>
      </c>
      <c r="BY32" s="40">
        <v>0.79</v>
      </c>
      <c r="BZ32" s="40">
        <v>0.79</v>
      </c>
      <c r="CA32" s="40">
        <v>0.79</v>
      </c>
      <c r="CB32" s="40">
        <v>0.79</v>
      </c>
      <c r="CC32" s="40">
        <v>0.79</v>
      </c>
      <c r="CD32" s="40">
        <v>0.79</v>
      </c>
      <c r="CE32" s="40">
        <v>0.79</v>
      </c>
      <c r="CF32" s="40">
        <v>0.79</v>
      </c>
      <c r="CG32" s="40">
        <v>0.79</v>
      </c>
      <c r="CH32" s="40">
        <v>0.79</v>
      </c>
      <c r="CI32" s="40">
        <v>0.79</v>
      </c>
      <c r="CJ32" s="40">
        <v>0.79</v>
      </c>
      <c r="CK32" s="40">
        <v>0.79</v>
      </c>
      <c r="CL32" s="40">
        <v>0.79</v>
      </c>
      <c r="CM32" s="40">
        <v>0.79</v>
      </c>
      <c r="CN32" s="40">
        <v>0.79</v>
      </c>
      <c r="CO32" s="40">
        <v>0.79</v>
      </c>
      <c r="CP32" s="40">
        <v>0.79</v>
      </c>
      <c r="CQ32" s="40">
        <v>0.79</v>
      </c>
      <c r="CR32" s="40">
        <v>0.79</v>
      </c>
      <c r="CS32" s="40">
        <v>0.79</v>
      </c>
      <c r="CT32" s="40">
        <v>0.79</v>
      </c>
      <c r="CU32" s="40">
        <v>0.79</v>
      </c>
      <c r="CV32" s="40">
        <v>0.79</v>
      </c>
      <c r="CW32" s="40">
        <v>0.79</v>
      </c>
      <c r="CX32" s="40">
        <v>0.79</v>
      </c>
      <c r="CY32" s="41">
        <v>0.79</v>
      </c>
      <c r="DA32" s="154"/>
      <c r="DB32" s="155"/>
      <c r="DC32" s="156"/>
    </row>
    <row r="33" spans="4:106" ht="3" customHeight="1" x14ac:dyDescent="0.15">
      <c r="D33" s="39">
        <v>1</v>
      </c>
      <c r="E33" s="40">
        <v>0.99</v>
      </c>
      <c r="F33" s="40">
        <v>0.98</v>
      </c>
      <c r="G33" s="40">
        <v>0.97</v>
      </c>
      <c r="H33" s="40">
        <v>0.96</v>
      </c>
      <c r="I33" s="40">
        <v>0.95</v>
      </c>
      <c r="J33" s="40">
        <v>0.94</v>
      </c>
      <c r="K33" s="40">
        <v>0.93</v>
      </c>
      <c r="L33" s="40">
        <v>0.92</v>
      </c>
      <c r="M33" s="40">
        <v>0.91</v>
      </c>
      <c r="N33" s="40">
        <v>0.9</v>
      </c>
      <c r="O33" s="40">
        <v>0.89</v>
      </c>
      <c r="P33" s="40">
        <v>0.88</v>
      </c>
      <c r="Q33" s="40">
        <v>0.87</v>
      </c>
      <c r="R33" s="40">
        <v>0.86</v>
      </c>
      <c r="S33" s="40">
        <v>0.85</v>
      </c>
      <c r="T33" s="40">
        <v>0.84</v>
      </c>
      <c r="U33" s="40">
        <v>0.83</v>
      </c>
      <c r="V33" s="40">
        <v>0.82</v>
      </c>
      <c r="W33" s="40">
        <v>0.81</v>
      </c>
      <c r="X33" s="40">
        <v>0.8</v>
      </c>
      <c r="Y33" s="40">
        <v>0.79</v>
      </c>
      <c r="Z33" s="40">
        <v>0.78</v>
      </c>
      <c r="AA33" s="40">
        <v>0.78</v>
      </c>
      <c r="AB33" s="40">
        <v>0.78</v>
      </c>
      <c r="AC33" s="40">
        <v>0.78</v>
      </c>
      <c r="AD33" s="40">
        <v>0.78</v>
      </c>
      <c r="AE33" s="40">
        <v>0.78</v>
      </c>
      <c r="AF33" s="40">
        <v>0.78</v>
      </c>
      <c r="AG33" s="40">
        <v>0.78</v>
      </c>
      <c r="AH33" s="40">
        <v>0.78</v>
      </c>
      <c r="AI33" s="40">
        <v>0.78</v>
      </c>
      <c r="AJ33" s="40">
        <v>0.78</v>
      </c>
      <c r="AK33" s="40">
        <v>0.78</v>
      </c>
      <c r="AL33" s="40">
        <v>0.78</v>
      </c>
      <c r="AM33" s="40">
        <v>0.78</v>
      </c>
      <c r="AN33" s="40">
        <v>0.78</v>
      </c>
      <c r="AO33" s="40">
        <v>0.78</v>
      </c>
      <c r="AP33" s="40">
        <v>0.78</v>
      </c>
      <c r="AQ33" s="40">
        <v>0.78</v>
      </c>
      <c r="AR33" s="40">
        <v>0.78</v>
      </c>
      <c r="AS33" s="40">
        <v>0.78</v>
      </c>
      <c r="AT33" s="40">
        <v>0.78</v>
      </c>
      <c r="AU33" s="40">
        <v>0.78</v>
      </c>
      <c r="AV33" s="40">
        <v>0.78</v>
      </c>
      <c r="AW33" s="40">
        <v>0.78</v>
      </c>
      <c r="AX33" s="40">
        <v>0.78</v>
      </c>
      <c r="AY33" s="40">
        <v>0.78</v>
      </c>
      <c r="AZ33" s="40">
        <v>0.78</v>
      </c>
      <c r="BA33" s="40">
        <v>0.78</v>
      </c>
      <c r="BB33" s="40">
        <v>0.78</v>
      </c>
      <c r="BC33" s="40">
        <v>0.78</v>
      </c>
      <c r="BD33" s="40">
        <v>0.78</v>
      </c>
      <c r="BE33" s="40">
        <v>0.78</v>
      </c>
      <c r="BF33" s="40">
        <v>0.78</v>
      </c>
      <c r="BG33" s="40">
        <v>0.78</v>
      </c>
      <c r="BH33" s="40">
        <v>0.78</v>
      </c>
      <c r="BI33" s="40">
        <v>0.78</v>
      </c>
      <c r="BJ33" s="40">
        <v>0.78</v>
      </c>
      <c r="BK33" s="40">
        <v>0.78</v>
      </c>
      <c r="BL33" s="40">
        <v>0.78</v>
      </c>
      <c r="BM33" s="40">
        <v>0.78</v>
      </c>
      <c r="BN33" s="40">
        <v>0.78</v>
      </c>
      <c r="BO33" s="40">
        <v>0.78</v>
      </c>
      <c r="BP33" s="40">
        <v>0.78</v>
      </c>
      <c r="BQ33" s="40">
        <v>0.78</v>
      </c>
      <c r="BR33" s="40">
        <v>0.78</v>
      </c>
      <c r="BS33" s="40">
        <v>0.78</v>
      </c>
      <c r="BT33" s="40">
        <v>0.78</v>
      </c>
      <c r="BU33" s="40">
        <v>0.78</v>
      </c>
      <c r="BV33" s="40">
        <v>0.78</v>
      </c>
      <c r="BW33" s="40">
        <v>0.78</v>
      </c>
      <c r="BX33" s="40">
        <v>0.78</v>
      </c>
      <c r="BY33" s="40">
        <v>0.78</v>
      </c>
      <c r="BZ33" s="40">
        <v>0.78</v>
      </c>
      <c r="CA33" s="40">
        <v>0.78</v>
      </c>
      <c r="CB33" s="40">
        <v>0.78</v>
      </c>
      <c r="CC33" s="40">
        <v>0.78</v>
      </c>
      <c r="CD33" s="40">
        <v>0.78</v>
      </c>
      <c r="CE33" s="40">
        <v>0.78</v>
      </c>
      <c r="CF33" s="40">
        <v>0.78</v>
      </c>
      <c r="CG33" s="40">
        <v>0.78</v>
      </c>
      <c r="CH33" s="40">
        <v>0.78</v>
      </c>
      <c r="CI33" s="40">
        <v>0.78</v>
      </c>
      <c r="CJ33" s="40">
        <v>0.78</v>
      </c>
      <c r="CK33" s="40">
        <v>0.78</v>
      </c>
      <c r="CL33" s="40">
        <v>0.78</v>
      </c>
      <c r="CM33" s="40">
        <v>0.78</v>
      </c>
      <c r="CN33" s="40">
        <v>0.78</v>
      </c>
      <c r="CO33" s="40">
        <v>0.78</v>
      </c>
      <c r="CP33" s="40">
        <v>0.78</v>
      </c>
      <c r="CQ33" s="40">
        <v>0.78</v>
      </c>
      <c r="CR33" s="40">
        <v>0.78</v>
      </c>
      <c r="CS33" s="40">
        <v>0.78</v>
      </c>
      <c r="CT33" s="40">
        <v>0.78</v>
      </c>
      <c r="CU33" s="40">
        <v>0.78</v>
      </c>
      <c r="CV33" s="40">
        <v>0.78</v>
      </c>
      <c r="CW33" s="40">
        <v>0.78</v>
      </c>
      <c r="CX33" s="40">
        <v>0.78</v>
      </c>
      <c r="CY33" s="41">
        <v>0.78</v>
      </c>
    </row>
    <row r="34" spans="4:106" ht="3" customHeight="1" x14ac:dyDescent="0.15">
      <c r="D34" s="39">
        <v>1</v>
      </c>
      <c r="E34" s="40">
        <v>0.99</v>
      </c>
      <c r="F34" s="40">
        <v>0.98</v>
      </c>
      <c r="G34" s="40">
        <v>0.97</v>
      </c>
      <c r="H34" s="40">
        <v>0.96</v>
      </c>
      <c r="I34" s="40">
        <v>0.95</v>
      </c>
      <c r="J34" s="40">
        <v>0.94</v>
      </c>
      <c r="K34" s="40">
        <v>0.93</v>
      </c>
      <c r="L34" s="40">
        <v>0.92</v>
      </c>
      <c r="M34" s="40">
        <v>0.91</v>
      </c>
      <c r="N34" s="40">
        <v>0.9</v>
      </c>
      <c r="O34" s="40">
        <v>0.89</v>
      </c>
      <c r="P34" s="40">
        <v>0.88</v>
      </c>
      <c r="Q34" s="40">
        <v>0.87</v>
      </c>
      <c r="R34" s="40">
        <v>0.86</v>
      </c>
      <c r="S34" s="40">
        <v>0.85</v>
      </c>
      <c r="T34" s="40">
        <v>0.84</v>
      </c>
      <c r="U34" s="40">
        <v>0.83</v>
      </c>
      <c r="V34" s="40">
        <v>0.82</v>
      </c>
      <c r="W34" s="40">
        <v>0.81</v>
      </c>
      <c r="X34" s="40">
        <v>0.8</v>
      </c>
      <c r="Y34" s="40">
        <v>0.79</v>
      </c>
      <c r="Z34" s="40">
        <v>0.78</v>
      </c>
      <c r="AA34" s="40">
        <v>0.77</v>
      </c>
      <c r="AB34" s="40">
        <v>0.77</v>
      </c>
      <c r="AC34" s="40">
        <v>0.77</v>
      </c>
      <c r="AD34" s="40">
        <v>0.77</v>
      </c>
      <c r="AE34" s="40">
        <v>0.77</v>
      </c>
      <c r="AF34" s="40">
        <v>0.77</v>
      </c>
      <c r="AG34" s="40">
        <v>0.77</v>
      </c>
      <c r="AH34" s="40">
        <v>0.77</v>
      </c>
      <c r="AI34" s="40">
        <v>0.77</v>
      </c>
      <c r="AJ34" s="40">
        <v>0.77</v>
      </c>
      <c r="AK34" s="40">
        <v>0.77</v>
      </c>
      <c r="AL34" s="40">
        <v>0.77</v>
      </c>
      <c r="AM34" s="40">
        <v>0.77</v>
      </c>
      <c r="AN34" s="40">
        <v>0.77</v>
      </c>
      <c r="AO34" s="40">
        <v>0.77</v>
      </c>
      <c r="AP34" s="40">
        <v>0.77</v>
      </c>
      <c r="AQ34" s="40">
        <v>0.77</v>
      </c>
      <c r="AR34" s="40">
        <v>0.77</v>
      </c>
      <c r="AS34" s="40">
        <v>0.77</v>
      </c>
      <c r="AT34" s="40">
        <v>0.77</v>
      </c>
      <c r="AU34" s="40">
        <v>0.77</v>
      </c>
      <c r="AV34" s="40">
        <v>0.77</v>
      </c>
      <c r="AW34" s="40">
        <v>0.77</v>
      </c>
      <c r="AX34" s="40">
        <v>0.77</v>
      </c>
      <c r="AY34" s="40">
        <v>0.77</v>
      </c>
      <c r="AZ34" s="40">
        <v>0.77</v>
      </c>
      <c r="BA34" s="40">
        <v>0.77</v>
      </c>
      <c r="BB34" s="40">
        <v>0.77</v>
      </c>
      <c r="BC34" s="40">
        <v>0.77</v>
      </c>
      <c r="BD34" s="40">
        <v>0.77</v>
      </c>
      <c r="BE34" s="40">
        <v>0.77</v>
      </c>
      <c r="BF34" s="40">
        <v>0.77</v>
      </c>
      <c r="BG34" s="40">
        <v>0.77</v>
      </c>
      <c r="BH34" s="40">
        <v>0.77</v>
      </c>
      <c r="BI34" s="40">
        <v>0.77</v>
      </c>
      <c r="BJ34" s="40">
        <v>0.77</v>
      </c>
      <c r="BK34" s="40">
        <v>0.77</v>
      </c>
      <c r="BL34" s="40">
        <v>0.77</v>
      </c>
      <c r="BM34" s="40">
        <v>0.77</v>
      </c>
      <c r="BN34" s="40">
        <v>0.77</v>
      </c>
      <c r="BO34" s="40">
        <v>0.77</v>
      </c>
      <c r="BP34" s="40">
        <v>0.77</v>
      </c>
      <c r="BQ34" s="40">
        <v>0.77</v>
      </c>
      <c r="BR34" s="40">
        <v>0.77</v>
      </c>
      <c r="BS34" s="40">
        <v>0.77</v>
      </c>
      <c r="BT34" s="40">
        <v>0.77</v>
      </c>
      <c r="BU34" s="40">
        <v>0.77</v>
      </c>
      <c r="BV34" s="40">
        <v>0.77</v>
      </c>
      <c r="BW34" s="40">
        <v>0.77</v>
      </c>
      <c r="BX34" s="40">
        <v>0.77</v>
      </c>
      <c r="BY34" s="40">
        <v>0.77</v>
      </c>
      <c r="BZ34" s="40">
        <v>0.77</v>
      </c>
      <c r="CA34" s="40">
        <v>0.77</v>
      </c>
      <c r="CB34" s="40">
        <v>0.77</v>
      </c>
      <c r="CC34" s="40">
        <v>0.77</v>
      </c>
      <c r="CD34" s="40">
        <v>0.77</v>
      </c>
      <c r="CE34" s="40">
        <v>0.77</v>
      </c>
      <c r="CF34" s="40">
        <v>0.77</v>
      </c>
      <c r="CG34" s="40">
        <v>0.77</v>
      </c>
      <c r="CH34" s="40">
        <v>0.77</v>
      </c>
      <c r="CI34" s="40">
        <v>0.77</v>
      </c>
      <c r="CJ34" s="40">
        <v>0.77</v>
      </c>
      <c r="CK34" s="40">
        <v>0.77</v>
      </c>
      <c r="CL34" s="40">
        <v>0.77</v>
      </c>
      <c r="CM34" s="40">
        <v>0.77</v>
      </c>
      <c r="CN34" s="40">
        <v>0.77</v>
      </c>
      <c r="CO34" s="40">
        <v>0.77</v>
      </c>
      <c r="CP34" s="40">
        <v>0.77</v>
      </c>
      <c r="CQ34" s="40">
        <v>0.77</v>
      </c>
      <c r="CR34" s="40">
        <v>0.77</v>
      </c>
      <c r="CS34" s="40">
        <v>0.77</v>
      </c>
      <c r="CT34" s="40">
        <v>0.77</v>
      </c>
      <c r="CU34" s="40">
        <v>0.77</v>
      </c>
      <c r="CV34" s="40">
        <v>0.77</v>
      </c>
      <c r="CW34" s="40">
        <v>0.77</v>
      </c>
      <c r="CX34" s="40">
        <v>0.77</v>
      </c>
      <c r="CY34" s="41">
        <v>0.77</v>
      </c>
    </row>
    <row r="35" spans="4:106" ht="3" customHeight="1" x14ac:dyDescent="0.15">
      <c r="D35" s="39">
        <v>1</v>
      </c>
      <c r="E35" s="40">
        <v>0.99</v>
      </c>
      <c r="F35" s="40">
        <v>0.98</v>
      </c>
      <c r="G35" s="40">
        <v>0.97</v>
      </c>
      <c r="H35" s="40">
        <v>0.96</v>
      </c>
      <c r="I35" s="40">
        <v>0.95</v>
      </c>
      <c r="J35" s="40">
        <v>0.94</v>
      </c>
      <c r="K35" s="40">
        <v>0.93</v>
      </c>
      <c r="L35" s="40">
        <v>0.92</v>
      </c>
      <c r="M35" s="40">
        <v>0.91</v>
      </c>
      <c r="N35" s="40">
        <v>0.9</v>
      </c>
      <c r="O35" s="40">
        <v>0.89</v>
      </c>
      <c r="P35" s="40">
        <v>0.88</v>
      </c>
      <c r="Q35" s="40">
        <v>0.87</v>
      </c>
      <c r="R35" s="40">
        <v>0.86</v>
      </c>
      <c r="S35" s="40">
        <v>0.85</v>
      </c>
      <c r="T35" s="40">
        <v>0.84</v>
      </c>
      <c r="U35" s="40">
        <v>0.83</v>
      </c>
      <c r="V35" s="40">
        <v>0.82</v>
      </c>
      <c r="W35" s="40">
        <v>0.81</v>
      </c>
      <c r="X35" s="40">
        <v>0.8</v>
      </c>
      <c r="Y35" s="40">
        <v>0.79</v>
      </c>
      <c r="Z35" s="40">
        <v>0.78</v>
      </c>
      <c r="AA35" s="40">
        <v>0.77</v>
      </c>
      <c r="AB35" s="40">
        <v>0.76</v>
      </c>
      <c r="AC35" s="40">
        <v>0.76</v>
      </c>
      <c r="AD35" s="40">
        <v>0.76</v>
      </c>
      <c r="AE35" s="40">
        <v>0.76</v>
      </c>
      <c r="AF35" s="40">
        <v>0.76</v>
      </c>
      <c r="AG35" s="40">
        <v>0.76</v>
      </c>
      <c r="AH35" s="40">
        <v>0.76</v>
      </c>
      <c r="AI35" s="40">
        <v>0.76</v>
      </c>
      <c r="AJ35" s="40">
        <v>0.76</v>
      </c>
      <c r="AK35" s="40">
        <v>0.76</v>
      </c>
      <c r="AL35" s="40">
        <v>0.76</v>
      </c>
      <c r="AM35" s="40">
        <v>0.76</v>
      </c>
      <c r="AN35" s="40">
        <v>0.76</v>
      </c>
      <c r="AO35" s="40">
        <v>0.76</v>
      </c>
      <c r="AP35" s="40">
        <v>0.76</v>
      </c>
      <c r="AQ35" s="40">
        <v>0.76</v>
      </c>
      <c r="AR35" s="40">
        <v>0.76</v>
      </c>
      <c r="AS35" s="40">
        <v>0.76</v>
      </c>
      <c r="AT35" s="40">
        <v>0.76</v>
      </c>
      <c r="AU35" s="40">
        <v>0.76</v>
      </c>
      <c r="AV35" s="40">
        <v>0.76</v>
      </c>
      <c r="AW35" s="40">
        <v>0.76</v>
      </c>
      <c r="AX35" s="40">
        <v>0.76</v>
      </c>
      <c r="AY35" s="40">
        <v>0.76</v>
      </c>
      <c r="AZ35" s="40">
        <v>0.76</v>
      </c>
      <c r="BA35" s="40">
        <v>0.76</v>
      </c>
      <c r="BB35" s="40">
        <v>0.76</v>
      </c>
      <c r="BC35" s="40">
        <v>0.76</v>
      </c>
      <c r="BD35" s="40">
        <v>0.76</v>
      </c>
      <c r="BE35" s="40">
        <v>0.76</v>
      </c>
      <c r="BF35" s="40">
        <v>0.76</v>
      </c>
      <c r="BG35" s="40">
        <v>0.76</v>
      </c>
      <c r="BH35" s="40">
        <v>0.76</v>
      </c>
      <c r="BI35" s="40">
        <v>0.76</v>
      </c>
      <c r="BJ35" s="40">
        <v>0.76</v>
      </c>
      <c r="BK35" s="40">
        <v>0.76</v>
      </c>
      <c r="BL35" s="40">
        <v>0.76</v>
      </c>
      <c r="BM35" s="40">
        <v>0.76</v>
      </c>
      <c r="BN35" s="40">
        <v>0.76</v>
      </c>
      <c r="BO35" s="40">
        <v>0.76</v>
      </c>
      <c r="BP35" s="40">
        <v>0.76</v>
      </c>
      <c r="BQ35" s="40">
        <v>0.76</v>
      </c>
      <c r="BR35" s="40">
        <v>0.76</v>
      </c>
      <c r="BS35" s="40">
        <v>0.76</v>
      </c>
      <c r="BT35" s="40">
        <v>0.76</v>
      </c>
      <c r="BU35" s="40">
        <v>0.76</v>
      </c>
      <c r="BV35" s="40">
        <v>0.76</v>
      </c>
      <c r="BW35" s="40">
        <v>0.76</v>
      </c>
      <c r="BX35" s="40">
        <v>0.76</v>
      </c>
      <c r="BY35" s="40">
        <v>0.76</v>
      </c>
      <c r="BZ35" s="40">
        <v>0.76</v>
      </c>
      <c r="CA35" s="40">
        <v>0.76</v>
      </c>
      <c r="CB35" s="40">
        <v>0.76</v>
      </c>
      <c r="CC35" s="40">
        <v>0.76</v>
      </c>
      <c r="CD35" s="40">
        <v>0.76</v>
      </c>
      <c r="CE35" s="40">
        <v>0.76</v>
      </c>
      <c r="CF35" s="40">
        <v>0.76</v>
      </c>
      <c r="CG35" s="40">
        <v>0.76</v>
      </c>
      <c r="CH35" s="40">
        <v>0.76</v>
      </c>
      <c r="CI35" s="40">
        <v>0.76</v>
      </c>
      <c r="CJ35" s="40">
        <v>0.76</v>
      </c>
      <c r="CK35" s="40">
        <v>0.76</v>
      </c>
      <c r="CL35" s="40">
        <v>0.76</v>
      </c>
      <c r="CM35" s="40">
        <v>0.76</v>
      </c>
      <c r="CN35" s="40">
        <v>0.76</v>
      </c>
      <c r="CO35" s="40">
        <v>0.76</v>
      </c>
      <c r="CP35" s="40">
        <v>0.76</v>
      </c>
      <c r="CQ35" s="40">
        <v>0.76</v>
      </c>
      <c r="CR35" s="40">
        <v>0.76</v>
      </c>
      <c r="CS35" s="40">
        <v>0.76</v>
      </c>
      <c r="CT35" s="40">
        <v>0.76</v>
      </c>
      <c r="CU35" s="40">
        <v>0.76</v>
      </c>
      <c r="CV35" s="40">
        <v>0.76</v>
      </c>
      <c r="CW35" s="40">
        <v>0.76</v>
      </c>
      <c r="CX35" s="40">
        <v>0.76</v>
      </c>
      <c r="CY35" s="41">
        <v>0.76</v>
      </c>
    </row>
    <row r="36" spans="4:106" ht="3" customHeight="1" x14ac:dyDescent="0.15">
      <c r="D36" s="39">
        <v>1</v>
      </c>
      <c r="E36" s="40">
        <v>0.99</v>
      </c>
      <c r="F36" s="40">
        <v>0.98</v>
      </c>
      <c r="G36" s="40">
        <v>0.97</v>
      </c>
      <c r="H36" s="40">
        <v>0.96</v>
      </c>
      <c r="I36" s="40">
        <v>0.95</v>
      </c>
      <c r="J36" s="40">
        <v>0.94</v>
      </c>
      <c r="K36" s="40">
        <v>0.93</v>
      </c>
      <c r="L36" s="40">
        <v>0.92</v>
      </c>
      <c r="M36" s="40">
        <v>0.91</v>
      </c>
      <c r="N36" s="40">
        <v>0.9</v>
      </c>
      <c r="O36" s="40">
        <v>0.89</v>
      </c>
      <c r="P36" s="40">
        <v>0.88</v>
      </c>
      <c r="Q36" s="40">
        <v>0.87</v>
      </c>
      <c r="R36" s="40">
        <v>0.86</v>
      </c>
      <c r="S36" s="40">
        <v>0.85</v>
      </c>
      <c r="T36" s="40">
        <v>0.84</v>
      </c>
      <c r="U36" s="40">
        <v>0.83</v>
      </c>
      <c r="V36" s="40">
        <v>0.82</v>
      </c>
      <c r="W36" s="40">
        <v>0.81</v>
      </c>
      <c r="X36" s="40">
        <v>0.8</v>
      </c>
      <c r="Y36" s="40">
        <v>0.79</v>
      </c>
      <c r="Z36" s="40">
        <v>0.78</v>
      </c>
      <c r="AA36" s="40">
        <v>0.77</v>
      </c>
      <c r="AB36" s="40">
        <v>0.76</v>
      </c>
      <c r="AC36" s="40">
        <v>0.75</v>
      </c>
      <c r="AD36" s="40">
        <v>0.75</v>
      </c>
      <c r="AE36" s="40">
        <v>0.75</v>
      </c>
      <c r="AF36" s="40">
        <v>0.75</v>
      </c>
      <c r="AG36" s="40">
        <v>0.75</v>
      </c>
      <c r="AH36" s="40">
        <v>0.75</v>
      </c>
      <c r="AI36" s="40">
        <v>0.75</v>
      </c>
      <c r="AJ36" s="40">
        <v>0.75</v>
      </c>
      <c r="AK36" s="40">
        <v>0.75</v>
      </c>
      <c r="AL36" s="40">
        <v>0.75</v>
      </c>
      <c r="AM36" s="40">
        <v>0.75</v>
      </c>
      <c r="AN36" s="40">
        <v>0.75</v>
      </c>
      <c r="AO36" s="40">
        <v>0.75</v>
      </c>
      <c r="AP36" s="40">
        <v>0.75</v>
      </c>
      <c r="AQ36" s="40">
        <v>0.75</v>
      </c>
      <c r="AR36" s="40">
        <v>0.75</v>
      </c>
      <c r="AS36" s="40">
        <v>0.75</v>
      </c>
      <c r="AT36" s="40">
        <v>0.75</v>
      </c>
      <c r="AU36" s="40">
        <v>0.75</v>
      </c>
      <c r="AV36" s="40">
        <v>0.75</v>
      </c>
      <c r="AW36" s="40">
        <v>0.75</v>
      </c>
      <c r="AX36" s="40">
        <v>0.75</v>
      </c>
      <c r="AY36" s="40">
        <v>0.75</v>
      </c>
      <c r="AZ36" s="40">
        <v>0.75</v>
      </c>
      <c r="BA36" s="40">
        <v>0.75</v>
      </c>
      <c r="BB36" s="40">
        <v>0.75</v>
      </c>
      <c r="BC36" s="40">
        <v>0.75</v>
      </c>
      <c r="BD36" s="40">
        <v>0.75</v>
      </c>
      <c r="BE36" s="40">
        <v>0.75</v>
      </c>
      <c r="BF36" s="40">
        <v>0.75</v>
      </c>
      <c r="BG36" s="40">
        <v>0.75</v>
      </c>
      <c r="BH36" s="40">
        <v>0.75</v>
      </c>
      <c r="BI36" s="40">
        <v>0.75</v>
      </c>
      <c r="BJ36" s="40">
        <v>0.75</v>
      </c>
      <c r="BK36" s="40">
        <v>0.75</v>
      </c>
      <c r="BL36" s="40">
        <v>0.75</v>
      </c>
      <c r="BM36" s="40">
        <v>0.75</v>
      </c>
      <c r="BN36" s="40">
        <v>0.75</v>
      </c>
      <c r="BO36" s="40">
        <v>0.75</v>
      </c>
      <c r="BP36" s="40">
        <v>0.75</v>
      </c>
      <c r="BQ36" s="40">
        <v>0.75</v>
      </c>
      <c r="BR36" s="40">
        <v>0.75</v>
      </c>
      <c r="BS36" s="40">
        <v>0.75</v>
      </c>
      <c r="BT36" s="40">
        <v>0.75</v>
      </c>
      <c r="BU36" s="40">
        <v>0.75</v>
      </c>
      <c r="BV36" s="40">
        <v>0.75</v>
      </c>
      <c r="BW36" s="40">
        <v>0.75</v>
      </c>
      <c r="BX36" s="40">
        <v>0.75</v>
      </c>
      <c r="BY36" s="40">
        <v>0.75</v>
      </c>
      <c r="BZ36" s="40">
        <v>0.75</v>
      </c>
      <c r="CA36" s="40">
        <v>0.75</v>
      </c>
      <c r="CB36" s="40">
        <v>0.75</v>
      </c>
      <c r="CC36" s="40">
        <v>0.75</v>
      </c>
      <c r="CD36" s="40">
        <v>0.75</v>
      </c>
      <c r="CE36" s="40">
        <v>0.75</v>
      </c>
      <c r="CF36" s="40">
        <v>0.75</v>
      </c>
      <c r="CG36" s="40">
        <v>0.75</v>
      </c>
      <c r="CH36" s="40">
        <v>0.75</v>
      </c>
      <c r="CI36" s="40">
        <v>0.75</v>
      </c>
      <c r="CJ36" s="40">
        <v>0.75</v>
      </c>
      <c r="CK36" s="40">
        <v>0.75</v>
      </c>
      <c r="CL36" s="40">
        <v>0.75</v>
      </c>
      <c r="CM36" s="40">
        <v>0.75</v>
      </c>
      <c r="CN36" s="40">
        <v>0.75</v>
      </c>
      <c r="CO36" s="40">
        <v>0.75</v>
      </c>
      <c r="CP36" s="40">
        <v>0.75</v>
      </c>
      <c r="CQ36" s="40">
        <v>0.75</v>
      </c>
      <c r="CR36" s="40">
        <v>0.75</v>
      </c>
      <c r="CS36" s="40">
        <v>0.75</v>
      </c>
      <c r="CT36" s="40">
        <v>0.75</v>
      </c>
      <c r="CU36" s="40">
        <v>0.75</v>
      </c>
      <c r="CV36" s="40">
        <v>0.75</v>
      </c>
      <c r="CW36" s="40">
        <v>0.75</v>
      </c>
      <c r="CX36" s="40">
        <v>0.75</v>
      </c>
      <c r="CY36" s="41">
        <v>0.75</v>
      </c>
    </row>
    <row r="37" spans="4:106" ht="3" customHeight="1" x14ac:dyDescent="0.15">
      <c r="D37" s="39">
        <v>1</v>
      </c>
      <c r="E37" s="40">
        <v>0.99</v>
      </c>
      <c r="F37" s="40">
        <v>0.98</v>
      </c>
      <c r="G37" s="40">
        <v>0.97</v>
      </c>
      <c r="H37" s="40">
        <v>0.96</v>
      </c>
      <c r="I37" s="40">
        <v>0.95</v>
      </c>
      <c r="J37" s="40">
        <v>0.94</v>
      </c>
      <c r="K37" s="40">
        <v>0.93</v>
      </c>
      <c r="L37" s="40">
        <v>0.92</v>
      </c>
      <c r="M37" s="40">
        <v>0.91</v>
      </c>
      <c r="N37" s="40">
        <v>0.9</v>
      </c>
      <c r="O37" s="40">
        <v>0.89</v>
      </c>
      <c r="P37" s="40">
        <v>0.88</v>
      </c>
      <c r="Q37" s="40">
        <v>0.87</v>
      </c>
      <c r="R37" s="40">
        <v>0.86</v>
      </c>
      <c r="S37" s="40">
        <v>0.85</v>
      </c>
      <c r="T37" s="40">
        <v>0.84</v>
      </c>
      <c r="U37" s="40">
        <v>0.83</v>
      </c>
      <c r="V37" s="40">
        <v>0.82</v>
      </c>
      <c r="W37" s="40">
        <v>0.81</v>
      </c>
      <c r="X37" s="40">
        <v>0.8</v>
      </c>
      <c r="Y37" s="40">
        <v>0.79</v>
      </c>
      <c r="Z37" s="40">
        <v>0.78</v>
      </c>
      <c r="AA37" s="40">
        <v>0.77</v>
      </c>
      <c r="AB37" s="40">
        <v>0.76</v>
      </c>
      <c r="AC37" s="40">
        <v>0.75</v>
      </c>
      <c r="AD37" s="40">
        <v>0.74</v>
      </c>
      <c r="AE37" s="40">
        <v>0.74</v>
      </c>
      <c r="AF37" s="40">
        <v>0.74</v>
      </c>
      <c r="AG37" s="40">
        <v>0.74</v>
      </c>
      <c r="AH37" s="40">
        <v>0.74</v>
      </c>
      <c r="AI37" s="40">
        <v>0.74</v>
      </c>
      <c r="AJ37" s="40">
        <v>0.74</v>
      </c>
      <c r="AK37" s="40">
        <v>0.74</v>
      </c>
      <c r="AL37" s="40">
        <v>0.74</v>
      </c>
      <c r="AM37" s="40">
        <v>0.74</v>
      </c>
      <c r="AN37" s="40">
        <v>0.74</v>
      </c>
      <c r="AO37" s="40">
        <v>0.74</v>
      </c>
      <c r="AP37" s="40">
        <v>0.74</v>
      </c>
      <c r="AQ37" s="40">
        <v>0.74</v>
      </c>
      <c r="AR37" s="40">
        <v>0.74</v>
      </c>
      <c r="AS37" s="40">
        <v>0.74</v>
      </c>
      <c r="AT37" s="40">
        <v>0.74</v>
      </c>
      <c r="AU37" s="40">
        <v>0.74</v>
      </c>
      <c r="AV37" s="40">
        <v>0.74</v>
      </c>
      <c r="AW37" s="40">
        <v>0.74</v>
      </c>
      <c r="AX37" s="40">
        <v>0.74</v>
      </c>
      <c r="AY37" s="40">
        <v>0.74</v>
      </c>
      <c r="AZ37" s="40">
        <v>0.74</v>
      </c>
      <c r="BA37" s="40">
        <v>0.74</v>
      </c>
      <c r="BB37" s="40">
        <v>0.74</v>
      </c>
      <c r="BC37" s="40">
        <v>0.74</v>
      </c>
      <c r="BD37" s="40">
        <v>0.74</v>
      </c>
      <c r="BE37" s="40">
        <v>0.74</v>
      </c>
      <c r="BF37" s="40">
        <v>0.74</v>
      </c>
      <c r="BG37" s="40">
        <v>0.74</v>
      </c>
      <c r="BH37" s="40">
        <v>0.74</v>
      </c>
      <c r="BI37" s="40">
        <v>0.74</v>
      </c>
      <c r="BJ37" s="40">
        <v>0.74</v>
      </c>
      <c r="BK37" s="40">
        <v>0.74</v>
      </c>
      <c r="BL37" s="40">
        <v>0.74</v>
      </c>
      <c r="BM37" s="40">
        <v>0.74</v>
      </c>
      <c r="BN37" s="40">
        <v>0.74</v>
      </c>
      <c r="BO37" s="40">
        <v>0.74</v>
      </c>
      <c r="BP37" s="40">
        <v>0.74</v>
      </c>
      <c r="BQ37" s="40">
        <v>0.74</v>
      </c>
      <c r="BR37" s="40">
        <v>0.74</v>
      </c>
      <c r="BS37" s="40">
        <v>0.74</v>
      </c>
      <c r="BT37" s="40">
        <v>0.74</v>
      </c>
      <c r="BU37" s="40">
        <v>0.74</v>
      </c>
      <c r="BV37" s="40">
        <v>0.74</v>
      </c>
      <c r="BW37" s="40">
        <v>0.74</v>
      </c>
      <c r="BX37" s="40">
        <v>0.74</v>
      </c>
      <c r="BY37" s="40">
        <v>0.74</v>
      </c>
      <c r="BZ37" s="40">
        <v>0.74</v>
      </c>
      <c r="CA37" s="40">
        <v>0.74</v>
      </c>
      <c r="CB37" s="40">
        <v>0.74</v>
      </c>
      <c r="CC37" s="40">
        <v>0.74</v>
      </c>
      <c r="CD37" s="40">
        <v>0.74</v>
      </c>
      <c r="CE37" s="40">
        <v>0.74</v>
      </c>
      <c r="CF37" s="40">
        <v>0.74</v>
      </c>
      <c r="CG37" s="40">
        <v>0.74</v>
      </c>
      <c r="CH37" s="40">
        <v>0.74</v>
      </c>
      <c r="CI37" s="40">
        <v>0.74</v>
      </c>
      <c r="CJ37" s="40">
        <v>0.74</v>
      </c>
      <c r="CK37" s="40">
        <v>0.74</v>
      </c>
      <c r="CL37" s="40">
        <v>0.74</v>
      </c>
      <c r="CM37" s="40">
        <v>0.74</v>
      </c>
      <c r="CN37" s="40">
        <v>0.74</v>
      </c>
      <c r="CO37" s="40">
        <v>0.74</v>
      </c>
      <c r="CP37" s="40">
        <v>0.74</v>
      </c>
      <c r="CQ37" s="40">
        <v>0.74</v>
      </c>
      <c r="CR37" s="40">
        <v>0.74</v>
      </c>
      <c r="CS37" s="40">
        <v>0.74</v>
      </c>
      <c r="CT37" s="40">
        <v>0.74</v>
      </c>
      <c r="CU37" s="40">
        <v>0.74</v>
      </c>
      <c r="CV37" s="40">
        <v>0.74</v>
      </c>
      <c r="CW37" s="40">
        <v>0.74</v>
      </c>
      <c r="CX37" s="40">
        <v>0.74</v>
      </c>
      <c r="CY37" s="41">
        <v>0.74</v>
      </c>
    </row>
    <row r="38" spans="4:106" ht="3" customHeight="1" x14ac:dyDescent="0.15">
      <c r="D38" s="39">
        <v>1</v>
      </c>
      <c r="E38" s="40">
        <v>0.99</v>
      </c>
      <c r="F38" s="40">
        <v>0.98</v>
      </c>
      <c r="G38" s="40">
        <v>0.97</v>
      </c>
      <c r="H38" s="40">
        <v>0.96</v>
      </c>
      <c r="I38" s="40">
        <v>0.95</v>
      </c>
      <c r="J38" s="40">
        <v>0.94</v>
      </c>
      <c r="K38" s="40">
        <v>0.93</v>
      </c>
      <c r="L38" s="40">
        <v>0.92</v>
      </c>
      <c r="M38" s="40">
        <v>0.91</v>
      </c>
      <c r="N38" s="40">
        <v>0.9</v>
      </c>
      <c r="O38" s="40">
        <v>0.89</v>
      </c>
      <c r="P38" s="40">
        <v>0.88</v>
      </c>
      <c r="Q38" s="40">
        <v>0.87</v>
      </c>
      <c r="R38" s="40">
        <v>0.86</v>
      </c>
      <c r="S38" s="40">
        <v>0.85</v>
      </c>
      <c r="T38" s="40">
        <v>0.84</v>
      </c>
      <c r="U38" s="40">
        <v>0.83</v>
      </c>
      <c r="V38" s="40">
        <v>0.82</v>
      </c>
      <c r="W38" s="40">
        <v>0.81</v>
      </c>
      <c r="X38" s="40">
        <v>0.8</v>
      </c>
      <c r="Y38" s="40">
        <v>0.79</v>
      </c>
      <c r="Z38" s="40">
        <v>0.78</v>
      </c>
      <c r="AA38" s="40">
        <v>0.77</v>
      </c>
      <c r="AB38" s="40">
        <v>0.76</v>
      </c>
      <c r="AC38" s="40">
        <v>0.75</v>
      </c>
      <c r="AD38" s="40">
        <v>0.74</v>
      </c>
      <c r="AE38" s="40">
        <v>0.73</v>
      </c>
      <c r="AF38" s="40">
        <v>0.73</v>
      </c>
      <c r="AG38" s="40">
        <v>0.73</v>
      </c>
      <c r="AH38" s="40">
        <v>0.73</v>
      </c>
      <c r="AI38" s="40">
        <v>0.73</v>
      </c>
      <c r="AJ38" s="40">
        <v>0.73</v>
      </c>
      <c r="AK38" s="40">
        <v>0.73</v>
      </c>
      <c r="AL38" s="40">
        <v>0.73</v>
      </c>
      <c r="AM38" s="40">
        <v>0.73</v>
      </c>
      <c r="AN38" s="40">
        <v>0.73</v>
      </c>
      <c r="AO38" s="40">
        <v>0.73</v>
      </c>
      <c r="AP38" s="40">
        <v>0.73</v>
      </c>
      <c r="AQ38" s="40">
        <v>0.73</v>
      </c>
      <c r="AR38" s="40">
        <v>0.73</v>
      </c>
      <c r="AS38" s="40">
        <v>0.73</v>
      </c>
      <c r="AT38" s="40">
        <v>0.73</v>
      </c>
      <c r="AU38" s="40">
        <v>0.73</v>
      </c>
      <c r="AV38" s="40">
        <v>0.73</v>
      </c>
      <c r="AW38" s="40">
        <v>0.73</v>
      </c>
      <c r="AX38" s="40">
        <v>0.73</v>
      </c>
      <c r="AY38" s="40">
        <v>0.73</v>
      </c>
      <c r="AZ38" s="40">
        <v>0.73</v>
      </c>
      <c r="BA38" s="40">
        <v>0.73</v>
      </c>
      <c r="BB38" s="40">
        <v>0.73</v>
      </c>
      <c r="BC38" s="40">
        <v>0.73</v>
      </c>
      <c r="BD38" s="40">
        <v>0.73</v>
      </c>
      <c r="BE38" s="40">
        <v>0.73</v>
      </c>
      <c r="BF38" s="40">
        <v>0.73</v>
      </c>
      <c r="BG38" s="40">
        <v>0.73</v>
      </c>
      <c r="BH38" s="40">
        <v>0.73</v>
      </c>
      <c r="BI38" s="40">
        <v>0.73</v>
      </c>
      <c r="BJ38" s="40">
        <v>0.73</v>
      </c>
      <c r="BK38" s="40">
        <v>0.73</v>
      </c>
      <c r="BL38" s="40">
        <v>0.73</v>
      </c>
      <c r="BM38" s="40">
        <v>0.73</v>
      </c>
      <c r="BN38" s="40">
        <v>0.73</v>
      </c>
      <c r="BO38" s="40">
        <v>0.73</v>
      </c>
      <c r="BP38" s="40">
        <v>0.73</v>
      </c>
      <c r="BQ38" s="40">
        <v>0.73</v>
      </c>
      <c r="BR38" s="40">
        <v>0.73</v>
      </c>
      <c r="BS38" s="40">
        <v>0.73</v>
      </c>
      <c r="BT38" s="40">
        <v>0.73</v>
      </c>
      <c r="BU38" s="40">
        <v>0.73</v>
      </c>
      <c r="BV38" s="40">
        <v>0.73</v>
      </c>
      <c r="BW38" s="40">
        <v>0.73</v>
      </c>
      <c r="BX38" s="40">
        <v>0.73</v>
      </c>
      <c r="BY38" s="40">
        <v>0.73</v>
      </c>
      <c r="BZ38" s="40">
        <v>0.73</v>
      </c>
      <c r="CA38" s="40">
        <v>0.73</v>
      </c>
      <c r="CB38" s="40">
        <v>0.73</v>
      </c>
      <c r="CC38" s="40">
        <v>0.73</v>
      </c>
      <c r="CD38" s="40">
        <v>0.73</v>
      </c>
      <c r="CE38" s="40">
        <v>0.73</v>
      </c>
      <c r="CF38" s="40">
        <v>0.73</v>
      </c>
      <c r="CG38" s="40">
        <v>0.73</v>
      </c>
      <c r="CH38" s="40">
        <v>0.73</v>
      </c>
      <c r="CI38" s="40">
        <v>0.73</v>
      </c>
      <c r="CJ38" s="40">
        <v>0.73</v>
      </c>
      <c r="CK38" s="40">
        <v>0.73</v>
      </c>
      <c r="CL38" s="40">
        <v>0.73</v>
      </c>
      <c r="CM38" s="40">
        <v>0.73</v>
      </c>
      <c r="CN38" s="40">
        <v>0.73</v>
      </c>
      <c r="CO38" s="40">
        <v>0.73</v>
      </c>
      <c r="CP38" s="40">
        <v>0.73</v>
      </c>
      <c r="CQ38" s="40">
        <v>0.73</v>
      </c>
      <c r="CR38" s="40">
        <v>0.73</v>
      </c>
      <c r="CS38" s="40">
        <v>0.73</v>
      </c>
      <c r="CT38" s="40">
        <v>0.73</v>
      </c>
      <c r="CU38" s="40">
        <v>0.73</v>
      </c>
      <c r="CV38" s="40">
        <v>0.73</v>
      </c>
      <c r="CW38" s="40">
        <v>0.73</v>
      </c>
      <c r="CX38" s="40">
        <v>0.73</v>
      </c>
      <c r="CY38" s="41">
        <v>0.73</v>
      </c>
    </row>
    <row r="39" spans="4:106" ht="3" customHeight="1" x14ac:dyDescent="0.15">
      <c r="D39" s="39">
        <v>1</v>
      </c>
      <c r="E39" s="40">
        <v>0.99</v>
      </c>
      <c r="F39" s="40">
        <v>0.98</v>
      </c>
      <c r="G39" s="40">
        <v>0.97</v>
      </c>
      <c r="H39" s="40">
        <v>0.96</v>
      </c>
      <c r="I39" s="40">
        <v>0.95</v>
      </c>
      <c r="J39" s="40">
        <v>0.94</v>
      </c>
      <c r="K39" s="40">
        <v>0.93</v>
      </c>
      <c r="L39" s="40">
        <v>0.92</v>
      </c>
      <c r="M39" s="40">
        <v>0.91</v>
      </c>
      <c r="N39" s="40">
        <v>0.9</v>
      </c>
      <c r="O39" s="40">
        <v>0.89</v>
      </c>
      <c r="P39" s="40">
        <v>0.88</v>
      </c>
      <c r="Q39" s="40">
        <v>0.87</v>
      </c>
      <c r="R39" s="40">
        <v>0.86</v>
      </c>
      <c r="S39" s="40">
        <v>0.85</v>
      </c>
      <c r="T39" s="40">
        <v>0.84</v>
      </c>
      <c r="U39" s="40">
        <v>0.83</v>
      </c>
      <c r="V39" s="40">
        <v>0.82</v>
      </c>
      <c r="W39" s="40">
        <v>0.81</v>
      </c>
      <c r="X39" s="40">
        <v>0.8</v>
      </c>
      <c r="Y39" s="40">
        <v>0.79</v>
      </c>
      <c r="Z39" s="40">
        <v>0.78</v>
      </c>
      <c r="AA39" s="40">
        <v>0.77</v>
      </c>
      <c r="AB39" s="40">
        <v>0.76</v>
      </c>
      <c r="AC39" s="40">
        <v>0.75</v>
      </c>
      <c r="AD39" s="40">
        <v>0.74</v>
      </c>
      <c r="AE39" s="40">
        <v>0.73</v>
      </c>
      <c r="AF39" s="40">
        <v>0.72</v>
      </c>
      <c r="AG39" s="40">
        <v>0.72</v>
      </c>
      <c r="AH39" s="40">
        <v>0.72</v>
      </c>
      <c r="AI39" s="40">
        <v>0.72</v>
      </c>
      <c r="AJ39" s="40">
        <v>0.72</v>
      </c>
      <c r="AK39" s="40">
        <v>0.72</v>
      </c>
      <c r="AL39" s="40">
        <v>0.72</v>
      </c>
      <c r="AM39" s="40">
        <v>0.72</v>
      </c>
      <c r="AN39" s="40">
        <v>0.72</v>
      </c>
      <c r="AO39" s="40">
        <v>0.72</v>
      </c>
      <c r="AP39" s="40">
        <v>0.72</v>
      </c>
      <c r="AQ39" s="40">
        <v>0.72</v>
      </c>
      <c r="AR39" s="40">
        <v>0.72</v>
      </c>
      <c r="AS39" s="40">
        <v>0.72</v>
      </c>
      <c r="AT39" s="40">
        <v>0.72</v>
      </c>
      <c r="AU39" s="40">
        <v>0.72</v>
      </c>
      <c r="AV39" s="40">
        <v>0.72</v>
      </c>
      <c r="AW39" s="40">
        <v>0.72</v>
      </c>
      <c r="AX39" s="40">
        <v>0.72</v>
      </c>
      <c r="AY39" s="40">
        <v>0.72</v>
      </c>
      <c r="AZ39" s="40">
        <v>0.72</v>
      </c>
      <c r="BA39" s="40">
        <v>0.72</v>
      </c>
      <c r="BB39" s="40">
        <v>0.72</v>
      </c>
      <c r="BC39" s="40">
        <v>0.72</v>
      </c>
      <c r="BD39" s="40">
        <v>0.72</v>
      </c>
      <c r="BE39" s="40">
        <v>0.72</v>
      </c>
      <c r="BF39" s="40">
        <v>0.72</v>
      </c>
      <c r="BG39" s="40">
        <v>0.72</v>
      </c>
      <c r="BH39" s="40">
        <v>0.72</v>
      </c>
      <c r="BI39" s="40">
        <v>0.72</v>
      </c>
      <c r="BJ39" s="40">
        <v>0.72</v>
      </c>
      <c r="BK39" s="40">
        <v>0.72</v>
      </c>
      <c r="BL39" s="40">
        <v>0.72</v>
      </c>
      <c r="BM39" s="40">
        <v>0.72</v>
      </c>
      <c r="BN39" s="40">
        <v>0.72</v>
      </c>
      <c r="BO39" s="40">
        <v>0.72</v>
      </c>
      <c r="BP39" s="40">
        <v>0.72</v>
      </c>
      <c r="BQ39" s="40">
        <v>0.72</v>
      </c>
      <c r="BR39" s="40">
        <v>0.72</v>
      </c>
      <c r="BS39" s="40">
        <v>0.72</v>
      </c>
      <c r="BT39" s="40">
        <v>0.72</v>
      </c>
      <c r="BU39" s="40">
        <v>0.72</v>
      </c>
      <c r="BV39" s="40">
        <v>0.72</v>
      </c>
      <c r="BW39" s="40">
        <v>0.72</v>
      </c>
      <c r="BX39" s="40">
        <v>0.72</v>
      </c>
      <c r="BY39" s="40">
        <v>0.72</v>
      </c>
      <c r="BZ39" s="40">
        <v>0.72</v>
      </c>
      <c r="CA39" s="40">
        <v>0.72</v>
      </c>
      <c r="CB39" s="40">
        <v>0.72</v>
      </c>
      <c r="CC39" s="40">
        <v>0.72</v>
      </c>
      <c r="CD39" s="40">
        <v>0.72</v>
      </c>
      <c r="CE39" s="40">
        <v>0.72</v>
      </c>
      <c r="CF39" s="40">
        <v>0.72</v>
      </c>
      <c r="CG39" s="40">
        <v>0.72</v>
      </c>
      <c r="CH39" s="40">
        <v>0.72</v>
      </c>
      <c r="CI39" s="40">
        <v>0.72</v>
      </c>
      <c r="CJ39" s="40">
        <v>0.72</v>
      </c>
      <c r="CK39" s="40">
        <v>0.72</v>
      </c>
      <c r="CL39" s="40">
        <v>0.72</v>
      </c>
      <c r="CM39" s="40">
        <v>0.72</v>
      </c>
      <c r="CN39" s="40">
        <v>0.72</v>
      </c>
      <c r="CO39" s="40">
        <v>0.72</v>
      </c>
      <c r="CP39" s="40">
        <v>0.72</v>
      </c>
      <c r="CQ39" s="40">
        <v>0.72</v>
      </c>
      <c r="CR39" s="40">
        <v>0.72</v>
      </c>
      <c r="CS39" s="40">
        <v>0.72</v>
      </c>
      <c r="CT39" s="40">
        <v>0.72</v>
      </c>
      <c r="CU39" s="40">
        <v>0.72</v>
      </c>
      <c r="CV39" s="40">
        <v>0.72</v>
      </c>
      <c r="CW39" s="40">
        <v>0.72</v>
      </c>
      <c r="CX39" s="40">
        <v>0.72</v>
      </c>
      <c r="CY39" s="41">
        <v>0.72</v>
      </c>
    </row>
    <row r="40" spans="4:106" ht="3" customHeight="1" x14ac:dyDescent="0.15">
      <c r="D40" s="39">
        <v>1</v>
      </c>
      <c r="E40" s="40">
        <v>0.99</v>
      </c>
      <c r="F40" s="40">
        <v>0.98</v>
      </c>
      <c r="G40" s="40">
        <v>0.97</v>
      </c>
      <c r="H40" s="40">
        <v>0.96</v>
      </c>
      <c r="I40" s="40">
        <v>0.95</v>
      </c>
      <c r="J40" s="40">
        <v>0.94</v>
      </c>
      <c r="K40" s="40">
        <v>0.93</v>
      </c>
      <c r="L40" s="40">
        <v>0.92</v>
      </c>
      <c r="M40" s="40">
        <v>0.91</v>
      </c>
      <c r="N40" s="40">
        <v>0.9</v>
      </c>
      <c r="O40" s="40">
        <v>0.89</v>
      </c>
      <c r="P40" s="40">
        <v>0.88</v>
      </c>
      <c r="Q40" s="40">
        <v>0.87</v>
      </c>
      <c r="R40" s="40">
        <v>0.86</v>
      </c>
      <c r="S40" s="40">
        <v>0.85</v>
      </c>
      <c r="T40" s="40">
        <v>0.84</v>
      </c>
      <c r="U40" s="40">
        <v>0.83</v>
      </c>
      <c r="V40" s="40">
        <v>0.82</v>
      </c>
      <c r="W40" s="40">
        <v>0.81</v>
      </c>
      <c r="X40" s="40">
        <v>0.8</v>
      </c>
      <c r="Y40" s="40">
        <v>0.79</v>
      </c>
      <c r="Z40" s="40">
        <v>0.78</v>
      </c>
      <c r="AA40" s="40">
        <v>0.77</v>
      </c>
      <c r="AB40" s="40">
        <v>0.76</v>
      </c>
      <c r="AC40" s="40">
        <v>0.75</v>
      </c>
      <c r="AD40" s="40">
        <v>0.74</v>
      </c>
      <c r="AE40" s="40">
        <v>0.73</v>
      </c>
      <c r="AF40" s="40">
        <v>0.72</v>
      </c>
      <c r="AG40" s="40">
        <v>0.71</v>
      </c>
      <c r="AH40" s="40">
        <v>0.71</v>
      </c>
      <c r="AI40" s="40">
        <v>0.71</v>
      </c>
      <c r="AJ40" s="40">
        <v>0.71</v>
      </c>
      <c r="AK40" s="40">
        <v>0.71</v>
      </c>
      <c r="AL40" s="40">
        <v>0.71</v>
      </c>
      <c r="AM40" s="40">
        <v>0.71</v>
      </c>
      <c r="AN40" s="40">
        <v>0.71</v>
      </c>
      <c r="AO40" s="40">
        <v>0.71</v>
      </c>
      <c r="AP40" s="40">
        <v>0.71</v>
      </c>
      <c r="AQ40" s="40">
        <v>0.71</v>
      </c>
      <c r="AR40" s="40">
        <v>0.71</v>
      </c>
      <c r="AS40" s="40">
        <v>0.71</v>
      </c>
      <c r="AT40" s="40">
        <v>0.71</v>
      </c>
      <c r="AU40" s="40">
        <v>0.71</v>
      </c>
      <c r="AV40" s="40">
        <v>0.71</v>
      </c>
      <c r="AW40" s="40">
        <v>0.71</v>
      </c>
      <c r="AX40" s="40">
        <v>0.71</v>
      </c>
      <c r="AY40" s="40">
        <v>0.71</v>
      </c>
      <c r="AZ40" s="40">
        <v>0.71</v>
      </c>
      <c r="BA40" s="40">
        <v>0.71</v>
      </c>
      <c r="BB40" s="40">
        <v>0.71</v>
      </c>
      <c r="BC40" s="40">
        <v>0.71</v>
      </c>
      <c r="BD40" s="40">
        <v>0.71</v>
      </c>
      <c r="BE40" s="40">
        <v>0.71</v>
      </c>
      <c r="BF40" s="40">
        <v>0.71</v>
      </c>
      <c r="BG40" s="40">
        <v>0.71</v>
      </c>
      <c r="BH40" s="40">
        <v>0.71</v>
      </c>
      <c r="BI40" s="40">
        <v>0.71</v>
      </c>
      <c r="BJ40" s="40">
        <v>0.71</v>
      </c>
      <c r="BK40" s="40">
        <v>0.71</v>
      </c>
      <c r="BL40" s="40">
        <v>0.71</v>
      </c>
      <c r="BM40" s="40">
        <v>0.71</v>
      </c>
      <c r="BN40" s="40">
        <v>0.71</v>
      </c>
      <c r="BO40" s="40">
        <v>0.71</v>
      </c>
      <c r="BP40" s="40">
        <v>0.71</v>
      </c>
      <c r="BQ40" s="40">
        <v>0.71</v>
      </c>
      <c r="BR40" s="40">
        <v>0.71</v>
      </c>
      <c r="BS40" s="40">
        <v>0.71</v>
      </c>
      <c r="BT40" s="40">
        <v>0.71</v>
      </c>
      <c r="BU40" s="40">
        <v>0.71</v>
      </c>
      <c r="BV40" s="40">
        <v>0.71</v>
      </c>
      <c r="BW40" s="40">
        <v>0.71</v>
      </c>
      <c r="BX40" s="40">
        <v>0.71</v>
      </c>
      <c r="BY40" s="40">
        <v>0.71</v>
      </c>
      <c r="BZ40" s="40">
        <v>0.71</v>
      </c>
      <c r="CA40" s="40">
        <v>0.71</v>
      </c>
      <c r="CB40" s="40">
        <v>0.71</v>
      </c>
      <c r="CC40" s="40">
        <v>0.71</v>
      </c>
      <c r="CD40" s="40">
        <v>0.71</v>
      </c>
      <c r="CE40" s="40">
        <v>0.71</v>
      </c>
      <c r="CF40" s="40">
        <v>0.71</v>
      </c>
      <c r="CG40" s="40">
        <v>0.71</v>
      </c>
      <c r="CH40" s="40">
        <v>0.71</v>
      </c>
      <c r="CI40" s="40">
        <v>0.71</v>
      </c>
      <c r="CJ40" s="40">
        <v>0.71</v>
      </c>
      <c r="CK40" s="40">
        <v>0.71</v>
      </c>
      <c r="CL40" s="40">
        <v>0.71</v>
      </c>
      <c r="CM40" s="40">
        <v>0.71</v>
      </c>
      <c r="CN40" s="40">
        <v>0.71</v>
      </c>
      <c r="CO40" s="40">
        <v>0.71</v>
      </c>
      <c r="CP40" s="40">
        <v>0.71</v>
      </c>
      <c r="CQ40" s="40">
        <v>0.71</v>
      </c>
      <c r="CR40" s="40">
        <v>0.71</v>
      </c>
      <c r="CS40" s="40">
        <v>0.71</v>
      </c>
      <c r="CT40" s="40">
        <v>0.71</v>
      </c>
      <c r="CU40" s="40">
        <v>0.71</v>
      </c>
      <c r="CV40" s="40">
        <v>0.71</v>
      </c>
      <c r="CW40" s="40">
        <v>0.71</v>
      </c>
      <c r="CX40" s="40">
        <v>0.71</v>
      </c>
      <c r="CY40" s="41">
        <v>0.71</v>
      </c>
    </row>
    <row r="41" spans="4:106" ht="3" customHeight="1" x14ac:dyDescent="0.15">
      <c r="D41" s="39">
        <v>1</v>
      </c>
      <c r="E41" s="40">
        <v>0.99</v>
      </c>
      <c r="F41" s="40">
        <v>0.98</v>
      </c>
      <c r="G41" s="40">
        <v>0.97</v>
      </c>
      <c r="H41" s="40">
        <v>0.96</v>
      </c>
      <c r="I41" s="40">
        <v>0.95</v>
      </c>
      <c r="J41" s="40">
        <v>0.94</v>
      </c>
      <c r="K41" s="40">
        <v>0.93</v>
      </c>
      <c r="L41" s="40">
        <v>0.92</v>
      </c>
      <c r="M41" s="40">
        <v>0.91</v>
      </c>
      <c r="N41" s="40">
        <v>0.9</v>
      </c>
      <c r="O41" s="40">
        <v>0.89</v>
      </c>
      <c r="P41" s="40">
        <v>0.88</v>
      </c>
      <c r="Q41" s="40">
        <v>0.87</v>
      </c>
      <c r="R41" s="40">
        <v>0.86</v>
      </c>
      <c r="S41" s="40">
        <v>0.85</v>
      </c>
      <c r="T41" s="40">
        <v>0.84</v>
      </c>
      <c r="U41" s="40">
        <v>0.83</v>
      </c>
      <c r="V41" s="40">
        <v>0.82</v>
      </c>
      <c r="W41" s="40">
        <v>0.81</v>
      </c>
      <c r="X41" s="40">
        <v>0.8</v>
      </c>
      <c r="Y41" s="40">
        <v>0.79</v>
      </c>
      <c r="Z41" s="40">
        <v>0.78</v>
      </c>
      <c r="AA41" s="40">
        <v>0.77</v>
      </c>
      <c r="AB41" s="40">
        <v>0.76</v>
      </c>
      <c r="AC41" s="40">
        <v>0.75</v>
      </c>
      <c r="AD41" s="40">
        <v>0.74</v>
      </c>
      <c r="AE41" s="40">
        <v>0.73</v>
      </c>
      <c r="AF41" s="40">
        <v>0.72</v>
      </c>
      <c r="AG41" s="40">
        <v>0.71</v>
      </c>
      <c r="AH41" s="40">
        <v>0.7</v>
      </c>
      <c r="AI41" s="40">
        <v>0.7</v>
      </c>
      <c r="AJ41" s="40">
        <v>0.7</v>
      </c>
      <c r="AK41" s="40">
        <v>0.7</v>
      </c>
      <c r="AL41" s="40">
        <v>0.7</v>
      </c>
      <c r="AM41" s="40">
        <v>0.7</v>
      </c>
      <c r="AN41" s="40">
        <v>0.7</v>
      </c>
      <c r="AO41" s="40">
        <v>0.7</v>
      </c>
      <c r="AP41" s="40">
        <v>0.7</v>
      </c>
      <c r="AQ41" s="40">
        <v>0.7</v>
      </c>
      <c r="AR41" s="40">
        <v>0.7</v>
      </c>
      <c r="AS41" s="40">
        <v>0.7</v>
      </c>
      <c r="AT41" s="40">
        <v>0.7</v>
      </c>
      <c r="AU41" s="40">
        <v>0.7</v>
      </c>
      <c r="AV41" s="40">
        <v>0.7</v>
      </c>
      <c r="AW41" s="40">
        <v>0.7</v>
      </c>
      <c r="AX41" s="40">
        <v>0.7</v>
      </c>
      <c r="AY41" s="40">
        <v>0.7</v>
      </c>
      <c r="AZ41" s="40">
        <v>0.7</v>
      </c>
      <c r="BA41" s="40">
        <v>0.7</v>
      </c>
      <c r="BB41" s="40">
        <v>0.7</v>
      </c>
      <c r="BC41" s="40">
        <v>0.7</v>
      </c>
      <c r="BD41" s="40">
        <v>0.7</v>
      </c>
      <c r="BE41" s="40">
        <v>0.7</v>
      </c>
      <c r="BF41" s="40">
        <v>0.7</v>
      </c>
      <c r="BG41" s="40">
        <v>0.7</v>
      </c>
      <c r="BH41" s="40">
        <v>0.7</v>
      </c>
      <c r="BI41" s="40">
        <v>0.7</v>
      </c>
      <c r="BJ41" s="40">
        <v>0.7</v>
      </c>
      <c r="BK41" s="40">
        <v>0.7</v>
      </c>
      <c r="BL41" s="40">
        <v>0.7</v>
      </c>
      <c r="BM41" s="40">
        <v>0.7</v>
      </c>
      <c r="BN41" s="40">
        <v>0.7</v>
      </c>
      <c r="BO41" s="40">
        <v>0.7</v>
      </c>
      <c r="BP41" s="40">
        <v>0.7</v>
      </c>
      <c r="BQ41" s="40">
        <v>0.7</v>
      </c>
      <c r="BR41" s="40">
        <v>0.7</v>
      </c>
      <c r="BS41" s="40">
        <v>0.7</v>
      </c>
      <c r="BT41" s="40">
        <v>0.7</v>
      </c>
      <c r="BU41" s="40">
        <v>0.7</v>
      </c>
      <c r="BV41" s="40">
        <v>0.7</v>
      </c>
      <c r="BW41" s="40">
        <v>0.7</v>
      </c>
      <c r="BX41" s="40">
        <v>0.7</v>
      </c>
      <c r="BY41" s="40">
        <v>0.7</v>
      </c>
      <c r="BZ41" s="40">
        <v>0.7</v>
      </c>
      <c r="CA41" s="40">
        <v>0.7</v>
      </c>
      <c r="CB41" s="40">
        <v>0.7</v>
      </c>
      <c r="CC41" s="40">
        <v>0.7</v>
      </c>
      <c r="CD41" s="40">
        <v>0.7</v>
      </c>
      <c r="CE41" s="40">
        <v>0.7</v>
      </c>
      <c r="CF41" s="40">
        <v>0.7</v>
      </c>
      <c r="CG41" s="40">
        <v>0.7</v>
      </c>
      <c r="CH41" s="40">
        <v>0.7</v>
      </c>
      <c r="CI41" s="40">
        <v>0.7</v>
      </c>
      <c r="CJ41" s="40">
        <v>0.7</v>
      </c>
      <c r="CK41" s="40">
        <v>0.7</v>
      </c>
      <c r="CL41" s="40">
        <v>0.7</v>
      </c>
      <c r="CM41" s="40">
        <v>0.7</v>
      </c>
      <c r="CN41" s="40">
        <v>0.7</v>
      </c>
      <c r="CO41" s="40">
        <v>0.7</v>
      </c>
      <c r="CP41" s="40">
        <v>0.7</v>
      </c>
      <c r="CQ41" s="40">
        <v>0.7</v>
      </c>
      <c r="CR41" s="40">
        <v>0.7</v>
      </c>
      <c r="CS41" s="40">
        <v>0.7</v>
      </c>
      <c r="CT41" s="40">
        <v>0.7</v>
      </c>
      <c r="CU41" s="40">
        <v>0.7</v>
      </c>
      <c r="CV41" s="40">
        <v>0.7</v>
      </c>
      <c r="CW41" s="40">
        <v>0.7</v>
      </c>
      <c r="CX41" s="40">
        <v>0.7</v>
      </c>
      <c r="CY41" s="41">
        <v>0.7</v>
      </c>
    </row>
    <row r="42" spans="4:106" ht="3" customHeight="1" x14ac:dyDescent="0.15">
      <c r="D42" s="39">
        <v>1</v>
      </c>
      <c r="E42" s="40">
        <v>0.99</v>
      </c>
      <c r="F42" s="40">
        <v>0.98</v>
      </c>
      <c r="G42" s="40">
        <v>0.97</v>
      </c>
      <c r="H42" s="40">
        <v>0.96</v>
      </c>
      <c r="I42" s="40">
        <v>0.95</v>
      </c>
      <c r="J42" s="40">
        <v>0.94</v>
      </c>
      <c r="K42" s="40">
        <v>0.93</v>
      </c>
      <c r="L42" s="40">
        <v>0.92</v>
      </c>
      <c r="M42" s="40">
        <v>0.91</v>
      </c>
      <c r="N42" s="40">
        <v>0.9</v>
      </c>
      <c r="O42" s="40">
        <v>0.89</v>
      </c>
      <c r="P42" s="40">
        <v>0.88</v>
      </c>
      <c r="Q42" s="40">
        <v>0.87</v>
      </c>
      <c r="R42" s="40">
        <v>0.86</v>
      </c>
      <c r="S42" s="40">
        <v>0.85</v>
      </c>
      <c r="T42" s="40">
        <v>0.84</v>
      </c>
      <c r="U42" s="40">
        <v>0.83</v>
      </c>
      <c r="V42" s="40">
        <v>0.82</v>
      </c>
      <c r="W42" s="40">
        <v>0.81</v>
      </c>
      <c r="X42" s="40">
        <v>0.8</v>
      </c>
      <c r="Y42" s="40">
        <v>0.79</v>
      </c>
      <c r="Z42" s="40">
        <v>0.78</v>
      </c>
      <c r="AA42" s="40">
        <v>0.77</v>
      </c>
      <c r="AB42" s="40">
        <v>0.76</v>
      </c>
      <c r="AC42" s="40">
        <v>0.75</v>
      </c>
      <c r="AD42" s="40">
        <v>0.74</v>
      </c>
      <c r="AE42" s="40">
        <v>0.73</v>
      </c>
      <c r="AF42" s="40">
        <v>0.72</v>
      </c>
      <c r="AG42" s="40">
        <v>0.71</v>
      </c>
      <c r="AH42" s="40">
        <v>0.7</v>
      </c>
      <c r="AI42" s="40">
        <v>0.69</v>
      </c>
      <c r="AJ42" s="40">
        <v>0.69</v>
      </c>
      <c r="AK42" s="40">
        <v>0.69</v>
      </c>
      <c r="AL42" s="40">
        <v>0.69</v>
      </c>
      <c r="AM42" s="40">
        <v>0.69</v>
      </c>
      <c r="AN42" s="40">
        <v>0.69</v>
      </c>
      <c r="AO42" s="40">
        <v>0.69</v>
      </c>
      <c r="AP42" s="40">
        <v>0.69</v>
      </c>
      <c r="AQ42" s="40">
        <v>0.69</v>
      </c>
      <c r="AR42" s="40">
        <v>0.69</v>
      </c>
      <c r="AS42" s="40">
        <v>0.69</v>
      </c>
      <c r="AT42" s="40">
        <v>0.69</v>
      </c>
      <c r="AU42" s="40">
        <v>0.69</v>
      </c>
      <c r="AV42" s="40">
        <v>0.69</v>
      </c>
      <c r="AW42" s="40">
        <v>0.69</v>
      </c>
      <c r="AX42" s="40">
        <v>0.69</v>
      </c>
      <c r="AY42" s="40">
        <v>0.69</v>
      </c>
      <c r="AZ42" s="40">
        <v>0.69</v>
      </c>
      <c r="BA42" s="40">
        <v>0.69</v>
      </c>
      <c r="BB42" s="40">
        <v>0.69</v>
      </c>
      <c r="BC42" s="40">
        <v>0.69</v>
      </c>
      <c r="BD42" s="40">
        <v>0.69</v>
      </c>
      <c r="BE42" s="40">
        <v>0.69</v>
      </c>
      <c r="BF42" s="40">
        <v>0.69</v>
      </c>
      <c r="BG42" s="40">
        <v>0.69</v>
      </c>
      <c r="BH42" s="40">
        <v>0.69</v>
      </c>
      <c r="BI42" s="40">
        <v>0.69</v>
      </c>
      <c r="BJ42" s="40">
        <v>0.69</v>
      </c>
      <c r="BK42" s="40">
        <v>0.69</v>
      </c>
      <c r="BL42" s="40">
        <v>0.69</v>
      </c>
      <c r="BM42" s="40">
        <v>0.69</v>
      </c>
      <c r="BN42" s="40">
        <v>0.69</v>
      </c>
      <c r="BO42" s="40">
        <v>0.69</v>
      </c>
      <c r="BP42" s="40">
        <v>0.69</v>
      </c>
      <c r="BQ42" s="40">
        <v>0.69</v>
      </c>
      <c r="BR42" s="40">
        <v>0.69</v>
      </c>
      <c r="BS42" s="40">
        <v>0.69</v>
      </c>
      <c r="BT42" s="40">
        <v>0.69</v>
      </c>
      <c r="BU42" s="40">
        <v>0.69</v>
      </c>
      <c r="BV42" s="40">
        <v>0.69</v>
      </c>
      <c r="BW42" s="40">
        <v>0.69</v>
      </c>
      <c r="BX42" s="40">
        <v>0.69</v>
      </c>
      <c r="BY42" s="40">
        <v>0.69</v>
      </c>
      <c r="BZ42" s="40">
        <v>0.69</v>
      </c>
      <c r="CA42" s="40">
        <v>0.69</v>
      </c>
      <c r="CB42" s="40">
        <v>0.69</v>
      </c>
      <c r="CC42" s="40">
        <v>0.69</v>
      </c>
      <c r="CD42" s="40">
        <v>0.69</v>
      </c>
      <c r="CE42" s="40">
        <v>0.69</v>
      </c>
      <c r="CF42" s="40">
        <v>0.69</v>
      </c>
      <c r="CG42" s="40">
        <v>0.69</v>
      </c>
      <c r="CH42" s="40">
        <v>0.69</v>
      </c>
      <c r="CI42" s="40">
        <v>0.69</v>
      </c>
      <c r="CJ42" s="40">
        <v>0.69</v>
      </c>
      <c r="CK42" s="40">
        <v>0.69</v>
      </c>
      <c r="CL42" s="40">
        <v>0.69</v>
      </c>
      <c r="CM42" s="40">
        <v>0.69</v>
      </c>
      <c r="CN42" s="40">
        <v>0.69</v>
      </c>
      <c r="CO42" s="40">
        <v>0.69</v>
      </c>
      <c r="CP42" s="40">
        <v>0.69</v>
      </c>
      <c r="CQ42" s="40">
        <v>0.69</v>
      </c>
      <c r="CR42" s="40">
        <v>0.69</v>
      </c>
      <c r="CS42" s="40">
        <v>0.69</v>
      </c>
      <c r="CT42" s="40">
        <v>0.69</v>
      </c>
      <c r="CU42" s="40">
        <v>0.69</v>
      </c>
      <c r="CV42" s="40">
        <v>0.69</v>
      </c>
      <c r="CW42" s="40">
        <v>0.69</v>
      </c>
      <c r="CX42" s="40">
        <v>0.69</v>
      </c>
      <c r="CY42" s="41">
        <v>0.69</v>
      </c>
    </row>
    <row r="43" spans="4:106" ht="3" customHeight="1" x14ac:dyDescent="0.15">
      <c r="D43" s="39">
        <v>1</v>
      </c>
      <c r="E43" s="40">
        <v>0.99</v>
      </c>
      <c r="F43" s="40">
        <v>0.98</v>
      </c>
      <c r="G43" s="40">
        <v>0.97</v>
      </c>
      <c r="H43" s="40">
        <v>0.96</v>
      </c>
      <c r="I43" s="40">
        <v>0.95</v>
      </c>
      <c r="J43" s="40">
        <v>0.94</v>
      </c>
      <c r="K43" s="40">
        <v>0.93</v>
      </c>
      <c r="L43" s="40">
        <v>0.92</v>
      </c>
      <c r="M43" s="40">
        <v>0.91</v>
      </c>
      <c r="N43" s="40">
        <v>0.9</v>
      </c>
      <c r="O43" s="40">
        <v>0.89</v>
      </c>
      <c r="P43" s="40">
        <v>0.88</v>
      </c>
      <c r="Q43" s="40">
        <v>0.87</v>
      </c>
      <c r="R43" s="40">
        <v>0.86</v>
      </c>
      <c r="S43" s="40">
        <v>0.85</v>
      </c>
      <c r="T43" s="40">
        <v>0.84</v>
      </c>
      <c r="U43" s="40">
        <v>0.83</v>
      </c>
      <c r="V43" s="40">
        <v>0.82</v>
      </c>
      <c r="W43" s="40">
        <v>0.81</v>
      </c>
      <c r="X43" s="40">
        <v>0.8</v>
      </c>
      <c r="Y43" s="40">
        <v>0.79</v>
      </c>
      <c r="Z43" s="40">
        <v>0.78</v>
      </c>
      <c r="AA43" s="40">
        <v>0.77</v>
      </c>
      <c r="AB43" s="40">
        <v>0.76</v>
      </c>
      <c r="AC43" s="40">
        <v>0.75</v>
      </c>
      <c r="AD43" s="40">
        <v>0.74</v>
      </c>
      <c r="AE43" s="40">
        <v>0.73</v>
      </c>
      <c r="AF43" s="40">
        <v>0.72</v>
      </c>
      <c r="AG43" s="40">
        <v>0.71</v>
      </c>
      <c r="AH43" s="40">
        <v>0.7</v>
      </c>
      <c r="AI43" s="40">
        <v>0.69</v>
      </c>
      <c r="AJ43" s="40">
        <v>0.68</v>
      </c>
      <c r="AK43" s="40">
        <v>0.68</v>
      </c>
      <c r="AL43" s="40">
        <v>0.68</v>
      </c>
      <c r="AM43" s="40">
        <v>0.68</v>
      </c>
      <c r="AN43" s="40">
        <v>0.68</v>
      </c>
      <c r="AO43" s="40">
        <v>0.68</v>
      </c>
      <c r="AP43" s="40">
        <v>0.68</v>
      </c>
      <c r="AQ43" s="40">
        <v>0.68</v>
      </c>
      <c r="AR43" s="40">
        <v>0.68</v>
      </c>
      <c r="AS43" s="40">
        <v>0.68</v>
      </c>
      <c r="AT43" s="40">
        <v>0.68</v>
      </c>
      <c r="AU43" s="40">
        <v>0.68</v>
      </c>
      <c r="AV43" s="40">
        <v>0.68</v>
      </c>
      <c r="AW43" s="40">
        <v>0.68</v>
      </c>
      <c r="AX43" s="40">
        <v>0.68</v>
      </c>
      <c r="AY43" s="40">
        <v>0.68</v>
      </c>
      <c r="AZ43" s="40">
        <v>0.68</v>
      </c>
      <c r="BA43" s="40">
        <v>0.68</v>
      </c>
      <c r="BB43" s="40">
        <v>0.68</v>
      </c>
      <c r="BC43" s="40">
        <v>0.68</v>
      </c>
      <c r="BD43" s="40">
        <v>0.68</v>
      </c>
      <c r="BE43" s="40">
        <v>0.68</v>
      </c>
      <c r="BF43" s="40">
        <v>0.68</v>
      </c>
      <c r="BG43" s="40">
        <v>0.68</v>
      </c>
      <c r="BH43" s="40">
        <v>0.68</v>
      </c>
      <c r="BI43" s="40">
        <v>0.68</v>
      </c>
      <c r="BJ43" s="40">
        <v>0.68</v>
      </c>
      <c r="BK43" s="40">
        <v>0.68</v>
      </c>
      <c r="BL43" s="40">
        <v>0.68</v>
      </c>
      <c r="BM43" s="40">
        <v>0.68</v>
      </c>
      <c r="BN43" s="40">
        <v>0.68</v>
      </c>
      <c r="BO43" s="40">
        <v>0.68</v>
      </c>
      <c r="BP43" s="40">
        <v>0.68</v>
      </c>
      <c r="BQ43" s="40">
        <v>0.68</v>
      </c>
      <c r="BR43" s="40">
        <v>0.68</v>
      </c>
      <c r="BS43" s="40">
        <v>0.68</v>
      </c>
      <c r="BT43" s="40">
        <v>0.68</v>
      </c>
      <c r="BU43" s="40">
        <v>0.68</v>
      </c>
      <c r="BV43" s="40">
        <v>0.68</v>
      </c>
      <c r="BW43" s="40">
        <v>0.68</v>
      </c>
      <c r="BX43" s="40">
        <v>0.68</v>
      </c>
      <c r="BY43" s="40">
        <v>0.68</v>
      </c>
      <c r="BZ43" s="40">
        <v>0.68</v>
      </c>
      <c r="CA43" s="40">
        <v>0.68</v>
      </c>
      <c r="CB43" s="40">
        <v>0.68</v>
      </c>
      <c r="CC43" s="40">
        <v>0.68</v>
      </c>
      <c r="CD43" s="40">
        <v>0.68</v>
      </c>
      <c r="CE43" s="40">
        <v>0.68</v>
      </c>
      <c r="CF43" s="40">
        <v>0.68</v>
      </c>
      <c r="CG43" s="40">
        <v>0.68</v>
      </c>
      <c r="CH43" s="40">
        <v>0.68</v>
      </c>
      <c r="CI43" s="40">
        <v>0.68</v>
      </c>
      <c r="CJ43" s="40">
        <v>0.68</v>
      </c>
      <c r="CK43" s="40">
        <v>0.68</v>
      </c>
      <c r="CL43" s="40">
        <v>0.68</v>
      </c>
      <c r="CM43" s="40">
        <v>0.68</v>
      </c>
      <c r="CN43" s="40">
        <v>0.68</v>
      </c>
      <c r="CO43" s="40">
        <v>0.68</v>
      </c>
      <c r="CP43" s="40">
        <v>0.68</v>
      </c>
      <c r="CQ43" s="40">
        <v>0.68</v>
      </c>
      <c r="CR43" s="40">
        <v>0.68</v>
      </c>
      <c r="CS43" s="40">
        <v>0.68</v>
      </c>
      <c r="CT43" s="40">
        <v>0.68</v>
      </c>
      <c r="CU43" s="40">
        <v>0.68</v>
      </c>
      <c r="CV43" s="40">
        <v>0.68</v>
      </c>
      <c r="CW43" s="40">
        <v>0.68</v>
      </c>
      <c r="CX43" s="40">
        <v>0.68</v>
      </c>
      <c r="CY43" s="41">
        <v>0.68</v>
      </c>
      <c r="DA43" s="126" t="s">
        <v>142</v>
      </c>
      <c r="DB43" s="127"/>
    </row>
    <row r="44" spans="4:106" ht="3" customHeight="1" x14ac:dyDescent="0.15">
      <c r="D44" s="39">
        <v>1</v>
      </c>
      <c r="E44" s="40">
        <v>0.99</v>
      </c>
      <c r="F44" s="40">
        <v>0.98</v>
      </c>
      <c r="G44" s="40">
        <v>0.97</v>
      </c>
      <c r="H44" s="40">
        <v>0.96</v>
      </c>
      <c r="I44" s="40">
        <v>0.95</v>
      </c>
      <c r="J44" s="40">
        <v>0.94</v>
      </c>
      <c r="K44" s="40">
        <v>0.93</v>
      </c>
      <c r="L44" s="40">
        <v>0.92</v>
      </c>
      <c r="M44" s="40">
        <v>0.91</v>
      </c>
      <c r="N44" s="40">
        <v>0.9</v>
      </c>
      <c r="O44" s="40">
        <v>0.89</v>
      </c>
      <c r="P44" s="40">
        <v>0.88</v>
      </c>
      <c r="Q44" s="40">
        <v>0.87</v>
      </c>
      <c r="R44" s="40">
        <v>0.86</v>
      </c>
      <c r="S44" s="40">
        <v>0.85</v>
      </c>
      <c r="T44" s="40">
        <v>0.84</v>
      </c>
      <c r="U44" s="40">
        <v>0.83</v>
      </c>
      <c r="V44" s="40">
        <v>0.82</v>
      </c>
      <c r="W44" s="40">
        <v>0.81</v>
      </c>
      <c r="X44" s="40">
        <v>0.8</v>
      </c>
      <c r="Y44" s="40">
        <v>0.79</v>
      </c>
      <c r="Z44" s="40">
        <v>0.78</v>
      </c>
      <c r="AA44" s="40">
        <v>0.77</v>
      </c>
      <c r="AB44" s="40">
        <v>0.76</v>
      </c>
      <c r="AC44" s="40">
        <v>0.75</v>
      </c>
      <c r="AD44" s="40">
        <v>0.74</v>
      </c>
      <c r="AE44" s="40">
        <v>0.73</v>
      </c>
      <c r="AF44" s="40">
        <v>0.72</v>
      </c>
      <c r="AG44" s="40">
        <v>0.71</v>
      </c>
      <c r="AH44" s="40">
        <v>0.7</v>
      </c>
      <c r="AI44" s="40">
        <v>0.69</v>
      </c>
      <c r="AJ44" s="40">
        <v>0.68</v>
      </c>
      <c r="AK44" s="40">
        <v>0.67</v>
      </c>
      <c r="AL44" s="40">
        <v>0.67</v>
      </c>
      <c r="AM44" s="40">
        <v>0.67</v>
      </c>
      <c r="AN44" s="40">
        <v>0.67</v>
      </c>
      <c r="AO44" s="40">
        <v>0.67</v>
      </c>
      <c r="AP44" s="40">
        <v>0.67</v>
      </c>
      <c r="AQ44" s="40">
        <v>0.67</v>
      </c>
      <c r="AR44" s="40">
        <v>0.67</v>
      </c>
      <c r="AS44" s="40">
        <v>0.67</v>
      </c>
      <c r="AT44" s="40">
        <v>0.67</v>
      </c>
      <c r="AU44" s="40">
        <v>0.67</v>
      </c>
      <c r="AV44" s="40">
        <v>0.67</v>
      </c>
      <c r="AW44" s="40">
        <v>0.67</v>
      </c>
      <c r="AX44" s="40">
        <v>0.67</v>
      </c>
      <c r="AY44" s="40">
        <v>0.67</v>
      </c>
      <c r="AZ44" s="40">
        <v>0.67</v>
      </c>
      <c r="BA44" s="40">
        <v>0.67</v>
      </c>
      <c r="BB44" s="40">
        <v>0.67</v>
      </c>
      <c r="BC44" s="40">
        <v>0.67</v>
      </c>
      <c r="BD44" s="40">
        <v>0.67</v>
      </c>
      <c r="BE44" s="40">
        <v>0.67</v>
      </c>
      <c r="BF44" s="40">
        <v>0.67</v>
      </c>
      <c r="BG44" s="40">
        <v>0.67</v>
      </c>
      <c r="BH44" s="40">
        <v>0.67</v>
      </c>
      <c r="BI44" s="40">
        <v>0.67</v>
      </c>
      <c r="BJ44" s="40">
        <v>0.67</v>
      </c>
      <c r="BK44" s="40">
        <v>0.67</v>
      </c>
      <c r="BL44" s="40">
        <v>0.67</v>
      </c>
      <c r="BM44" s="40">
        <v>0.67</v>
      </c>
      <c r="BN44" s="40">
        <v>0.67</v>
      </c>
      <c r="BO44" s="40">
        <v>0.67</v>
      </c>
      <c r="BP44" s="40">
        <v>0.67</v>
      </c>
      <c r="BQ44" s="40">
        <v>0.67</v>
      </c>
      <c r="BR44" s="40">
        <v>0.67</v>
      </c>
      <c r="BS44" s="40">
        <v>0.67</v>
      </c>
      <c r="BT44" s="40">
        <v>0.67</v>
      </c>
      <c r="BU44" s="40">
        <v>0.67</v>
      </c>
      <c r="BV44" s="40">
        <v>0.67</v>
      </c>
      <c r="BW44" s="40">
        <v>0.67</v>
      </c>
      <c r="BX44" s="40">
        <v>0.67</v>
      </c>
      <c r="BY44" s="40">
        <v>0.67</v>
      </c>
      <c r="BZ44" s="40">
        <v>0.67</v>
      </c>
      <c r="CA44" s="40">
        <v>0.67</v>
      </c>
      <c r="CB44" s="40">
        <v>0.67</v>
      </c>
      <c r="CC44" s="40">
        <v>0.67</v>
      </c>
      <c r="CD44" s="40">
        <v>0.67</v>
      </c>
      <c r="CE44" s="40">
        <v>0.67</v>
      </c>
      <c r="CF44" s="40">
        <v>0.67</v>
      </c>
      <c r="CG44" s="40">
        <v>0.67</v>
      </c>
      <c r="CH44" s="40">
        <v>0.67</v>
      </c>
      <c r="CI44" s="40">
        <v>0.67</v>
      </c>
      <c r="CJ44" s="40">
        <v>0.67</v>
      </c>
      <c r="CK44" s="40">
        <v>0.67</v>
      </c>
      <c r="CL44" s="40">
        <v>0.67</v>
      </c>
      <c r="CM44" s="40">
        <v>0.67</v>
      </c>
      <c r="CN44" s="40">
        <v>0.67</v>
      </c>
      <c r="CO44" s="40">
        <v>0.67</v>
      </c>
      <c r="CP44" s="40">
        <v>0.67</v>
      </c>
      <c r="CQ44" s="40">
        <v>0.67</v>
      </c>
      <c r="CR44" s="40">
        <v>0.67</v>
      </c>
      <c r="CS44" s="40">
        <v>0.67</v>
      </c>
      <c r="CT44" s="40">
        <v>0.67</v>
      </c>
      <c r="CU44" s="40">
        <v>0.67</v>
      </c>
      <c r="CV44" s="40">
        <v>0.67</v>
      </c>
      <c r="CW44" s="40">
        <v>0.67</v>
      </c>
      <c r="CX44" s="40">
        <v>0.67</v>
      </c>
      <c r="CY44" s="41">
        <v>0.67</v>
      </c>
      <c r="DA44" s="157"/>
      <c r="DB44" s="158"/>
    </row>
    <row r="45" spans="4:106" ht="3" customHeight="1" x14ac:dyDescent="0.15">
      <c r="D45" s="39">
        <v>1</v>
      </c>
      <c r="E45" s="40">
        <v>0.99</v>
      </c>
      <c r="F45" s="40">
        <v>0.98</v>
      </c>
      <c r="G45" s="40">
        <v>0.97</v>
      </c>
      <c r="H45" s="40">
        <v>0.96</v>
      </c>
      <c r="I45" s="40">
        <v>0.95</v>
      </c>
      <c r="J45" s="40">
        <v>0.94</v>
      </c>
      <c r="K45" s="40">
        <v>0.93</v>
      </c>
      <c r="L45" s="40">
        <v>0.92</v>
      </c>
      <c r="M45" s="40">
        <v>0.91</v>
      </c>
      <c r="N45" s="40">
        <v>0.9</v>
      </c>
      <c r="O45" s="40">
        <v>0.89</v>
      </c>
      <c r="P45" s="40">
        <v>0.88</v>
      </c>
      <c r="Q45" s="40">
        <v>0.87</v>
      </c>
      <c r="R45" s="40">
        <v>0.86</v>
      </c>
      <c r="S45" s="40">
        <v>0.85</v>
      </c>
      <c r="T45" s="40">
        <v>0.84</v>
      </c>
      <c r="U45" s="40">
        <v>0.83</v>
      </c>
      <c r="V45" s="40">
        <v>0.82</v>
      </c>
      <c r="W45" s="40">
        <v>0.81</v>
      </c>
      <c r="X45" s="40">
        <v>0.8</v>
      </c>
      <c r="Y45" s="40">
        <v>0.79</v>
      </c>
      <c r="Z45" s="40">
        <v>0.78</v>
      </c>
      <c r="AA45" s="40">
        <v>0.77</v>
      </c>
      <c r="AB45" s="40">
        <v>0.76</v>
      </c>
      <c r="AC45" s="40">
        <v>0.75</v>
      </c>
      <c r="AD45" s="40">
        <v>0.74</v>
      </c>
      <c r="AE45" s="40">
        <v>0.73</v>
      </c>
      <c r="AF45" s="40">
        <v>0.72</v>
      </c>
      <c r="AG45" s="40">
        <v>0.71</v>
      </c>
      <c r="AH45" s="40">
        <v>0.7</v>
      </c>
      <c r="AI45" s="40">
        <v>0.69</v>
      </c>
      <c r="AJ45" s="40">
        <v>0.68</v>
      </c>
      <c r="AK45" s="40">
        <v>0.67</v>
      </c>
      <c r="AL45" s="40">
        <v>0.66</v>
      </c>
      <c r="AM45" s="40">
        <v>0.66</v>
      </c>
      <c r="AN45" s="40">
        <v>0.66</v>
      </c>
      <c r="AO45" s="40">
        <v>0.66</v>
      </c>
      <c r="AP45" s="40">
        <v>0.66</v>
      </c>
      <c r="AQ45" s="40">
        <v>0.66</v>
      </c>
      <c r="AR45" s="40">
        <v>0.66</v>
      </c>
      <c r="AS45" s="40">
        <v>0.66</v>
      </c>
      <c r="AT45" s="40">
        <v>0.66</v>
      </c>
      <c r="AU45" s="40">
        <v>0.66</v>
      </c>
      <c r="AV45" s="40">
        <v>0.66</v>
      </c>
      <c r="AW45" s="40">
        <v>0.66</v>
      </c>
      <c r="AX45" s="40">
        <v>0.66</v>
      </c>
      <c r="AY45" s="40">
        <v>0.66</v>
      </c>
      <c r="AZ45" s="40">
        <v>0.66</v>
      </c>
      <c r="BA45" s="40">
        <v>0.66</v>
      </c>
      <c r="BB45" s="40">
        <v>0.66</v>
      </c>
      <c r="BC45" s="40">
        <v>0.66</v>
      </c>
      <c r="BD45" s="40">
        <v>0.66</v>
      </c>
      <c r="BE45" s="40">
        <v>0.66</v>
      </c>
      <c r="BF45" s="40">
        <v>0.66</v>
      </c>
      <c r="BG45" s="40">
        <v>0.66</v>
      </c>
      <c r="BH45" s="40">
        <v>0.66</v>
      </c>
      <c r="BI45" s="40">
        <v>0.66</v>
      </c>
      <c r="BJ45" s="40">
        <v>0.66</v>
      </c>
      <c r="BK45" s="40">
        <v>0.66</v>
      </c>
      <c r="BL45" s="40">
        <v>0.66</v>
      </c>
      <c r="BM45" s="40">
        <v>0.66</v>
      </c>
      <c r="BN45" s="40">
        <v>0.66</v>
      </c>
      <c r="BO45" s="40">
        <v>0.66</v>
      </c>
      <c r="BP45" s="40">
        <v>0.66</v>
      </c>
      <c r="BQ45" s="40">
        <v>0.66</v>
      </c>
      <c r="BR45" s="40">
        <v>0.66</v>
      </c>
      <c r="BS45" s="40">
        <v>0.66</v>
      </c>
      <c r="BT45" s="40">
        <v>0.66</v>
      </c>
      <c r="BU45" s="40">
        <v>0.66</v>
      </c>
      <c r="BV45" s="40">
        <v>0.66</v>
      </c>
      <c r="BW45" s="40">
        <v>0.66</v>
      </c>
      <c r="BX45" s="40">
        <v>0.66</v>
      </c>
      <c r="BY45" s="40">
        <v>0.66</v>
      </c>
      <c r="BZ45" s="40">
        <v>0.66</v>
      </c>
      <c r="CA45" s="40">
        <v>0.66</v>
      </c>
      <c r="CB45" s="40">
        <v>0.66</v>
      </c>
      <c r="CC45" s="40">
        <v>0.66</v>
      </c>
      <c r="CD45" s="40">
        <v>0.66</v>
      </c>
      <c r="CE45" s="40">
        <v>0.66</v>
      </c>
      <c r="CF45" s="40">
        <v>0.66</v>
      </c>
      <c r="CG45" s="40">
        <v>0.66</v>
      </c>
      <c r="CH45" s="40">
        <v>0.66</v>
      </c>
      <c r="CI45" s="40">
        <v>0.66</v>
      </c>
      <c r="CJ45" s="40">
        <v>0.66</v>
      </c>
      <c r="CK45" s="40">
        <v>0.66</v>
      </c>
      <c r="CL45" s="40">
        <v>0.66</v>
      </c>
      <c r="CM45" s="40">
        <v>0.66</v>
      </c>
      <c r="CN45" s="40">
        <v>0.66</v>
      </c>
      <c r="CO45" s="40">
        <v>0.66</v>
      </c>
      <c r="CP45" s="40">
        <v>0.66</v>
      </c>
      <c r="CQ45" s="40">
        <v>0.66</v>
      </c>
      <c r="CR45" s="40">
        <v>0.66</v>
      </c>
      <c r="CS45" s="40">
        <v>0.66</v>
      </c>
      <c r="CT45" s="40">
        <v>0.66</v>
      </c>
      <c r="CU45" s="40">
        <v>0.66</v>
      </c>
      <c r="CV45" s="40">
        <v>0.66</v>
      </c>
      <c r="CW45" s="40">
        <v>0.66</v>
      </c>
      <c r="CX45" s="40">
        <v>0.66</v>
      </c>
      <c r="CY45" s="41">
        <v>0.66</v>
      </c>
      <c r="DA45" s="157"/>
      <c r="DB45" s="158"/>
    </row>
    <row r="46" spans="4:106" ht="3" customHeight="1" x14ac:dyDescent="0.15">
      <c r="D46" s="39">
        <v>1</v>
      </c>
      <c r="E46" s="40">
        <v>0.99</v>
      </c>
      <c r="F46" s="40">
        <v>0.98</v>
      </c>
      <c r="G46" s="40">
        <v>0.97</v>
      </c>
      <c r="H46" s="40">
        <v>0.96</v>
      </c>
      <c r="I46" s="40">
        <v>0.95</v>
      </c>
      <c r="J46" s="40">
        <v>0.94</v>
      </c>
      <c r="K46" s="40">
        <v>0.93</v>
      </c>
      <c r="L46" s="40">
        <v>0.92</v>
      </c>
      <c r="M46" s="40">
        <v>0.91</v>
      </c>
      <c r="N46" s="40">
        <v>0.9</v>
      </c>
      <c r="O46" s="40">
        <v>0.89</v>
      </c>
      <c r="P46" s="40">
        <v>0.88</v>
      </c>
      <c r="Q46" s="40">
        <v>0.87</v>
      </c>
      <c r="R46" s="40">
        <v>0.86</v>
      </c>
      <c r="S46" s="40">
        <v>0.85</v>
      </c>
      <c r="T46" s="40">
        <v>0.84</v>
      </c>
      <c r="U46" s="40">
        <v>0.83</v>
      </c>
      <c r="V46" s="40">
        <v>0.82</v>
      </c>
      <c r="W46" s="40">
        <v>0.81</v>
      </c>
      <c r="X46" s="40">
        <v>0.8</v>
      </c>
      <c r="Y46" s="40">
        <v>0.79</v>
      </c>
      <c r="Z46" s="40">
        <v>0.78</v>
      </c>
      <c r="AA46" s="40">
        <v>0.77</v>
      </c>
      <c r="AB46" s="40">
        <v>0.76</v>
      </c>
      <c r="AC46" s="40">
        <v>0.75</v>
      </c>
      <c r="AD46" s="40">
        <v>0.74</v>
      </c>
      <c r="AE46" s="40">
        <v>0.73</v>
      </c>
      <c r="AF46" s="40">
        <v>0.72</v>
      </c>
      <c r="AG46" s="40">
        <v>0.71</v>
      </c>
      <c r="AH46" s="40">
        <v>0.7</v>
      </c>
      <c r="AI46" s="40">
        <v>0.69</v>
      </c>
      <c r="AJ46" s="40">
        <v>0.68</v>
      </c>
      <c r="AK46" s="40">
        <v>0.67</v>
      </c>
      <c r="AL46" s="40">
        <v>0.66</v>
      </c>
      <c r="AM46" s="40">
        <v>0.65</v>
      </c>
      <c r="AN46" s="40">
        <v>0.65</v>
      </c>
      <c r="AO46" s="40">
        <v>0.65</v>
      </c>
      <c r="AP46" s="40">
        <v>0.65</v>
      </c>
      <c r="AQ46" s="40">
        <v>0.65</v>
      </c>
      <c r="AR46" s="40">
        <v>0.65</v>
      </c>
      <c r="AS46" s="40">
        <v>0.65</v>
      </c>
      <c r="AT46" s="40">
        <v>0.65</v>
      </c>
      <c r="AU46" s="40">
        <v>0.65</v>
      </c>
      <c r="AV46" s="40">
        <v>0.65</v>
      </c>
      <c r="AW46" s="40">
        <v>0.65</v>
      </c>
      <c r="AX46" s="40">
        <v>0.65</v>
      </c>
      <c r="AY46" s="40">
        <v>0.65</v>
      </c>
      <c r="AZ46" s="40">
        <v>0.65</v>
      </c>
      <c r="BA46" s="40">
        <v>0.65</v>
      </c>
      <c r="BB46" s="40">
        <v>0.65</v>
      </c>
      <c r="BC46" s="40">
        <v>0.65</v>
      </c>
      <c r="BD46" s="40">
        <v>0.65</v>
      </c>
      <c r="BE46" s="40">
        <v>0.65</v>
      </c>
      <c r="BF46" s="40">
        <v>0.65</v>
      </c>
      <c r="BG46" s="40">
        <v>0.65</v>
      </c>
      <c r="BH46" s="40">
        <v>0.65</v>
      </c>
      <c r="BI46" s="40">
        <v>0.65</v>
      </c>
      <c r="BJ46" s="40">
        <v>0.65</v>
      </c>
      <c r="BK46" s="40">
        <v>0.65</v>
      </c>
      <c r="BL46" s="40">
        <v>0.65</v>
      </c>
      <c r="BM46" s="40">
        <v>0.65</v>
      </c>
      <c r="BN46" s="40">
        <v>0.65</v>
      </c>
      <c r="BO46" s="40">
        <v>0.65</v>
      </c>
      <c r="BP46" s="40">
        <v>0.65</v>
      </c>
      <c r="BQ46" s="40">
        <v>0.65</v>
      </c>
      <c r="BR46" s="40">
        <v>0.65</v>
      </c>
      <c r="BS46" s="40">
        <v>0.65</v>
      </c>
      <c r="BT46" s="40">
        <v>0.65</v>
      </c>
      <c r="BU46" s="40">
        <v>0.65</v>
      </c>
      <c r="BV46" s="40">
        <v>0.65</v>
      </c>
      <c r="BW46" s="40">
        <v>0.65</v>
      </c>
      <c r="BX46" s="40">
        <v>0.65</v>
      </c>
      <c r="BY46" s="40">
        <v>0.65</v>
      </c>
      <c r="BZ46" s="40">
        <v>0.65</v>
      </c>
      <c r="CA46" s="40">
        <v>0.65</v>
      </c>
      <c r="CB46" s="40">
        <v>0.65</v>
      </c>
      <c r="CC46" s="40">
        <v>0.65</v>
      </c>
      <c r="CD46" s="40">
        <v>0.65</v>
      </c>
      <c r="CE46" s="40">
        <v>0.65</v>
      </c>
      <c r="CF46" s="40">
        <v>0.65</v>
      </c>
      <c r="CG46" s="40">
        <v>0.65</v>
      </c>
      <c r="CH46" s="40">
        <v>0.65</v>
      </c>
      <c r="CI46" s="40">
        <v>0.65</v>
      </c>
      <c r="CJ46" s="40">
        <v>0.65</v>
      </c>
      <c r="CK46" s="40">
        <v>0.65</v>
      </c>
      <c r="CL46" s="40">
        <v>0.65</v>
      </c>
      <c r="CM46" s="40">
        <v>0.65</v>
      </c>
      <c r="CN46" s="40">
        <v>0.65</v>
      </c>
      <c r="CO46" s="40">
        <v>0.65</v>
      </c>
      <c r="CP46" s="40">
        <v>0.65</v>
      </c>
      <c r="CQ46" s="40">
        <v>0.65</v>
      </c>
      <c r="CR46" s="40">
        <v>0.65</v>
      </c>
      <c r="CS46" s="40">
        <v>0.65</v>
      </c>
      <c r="CT46" s="40">
        <v>0.65</v>
      </c>
      <c r="CU46" s="40">
        <v>0.65</v>
      </c>
      <c r="CV46" s="40">
        <v>0.65</v>
      </c>
      <c r="CW46" s="40">
        <v>0.65</v>
      </c>
      <c r="CX46" s="40">
        <v>0.65</v>
      </c>
      <c r="CY46" s="41">
        <v>0.65</v>
      </c>
      <c r="DA46" s="157"/>
      <c r="DB46" s="158"/>
    </row>
    <row r="47" spans="4:106" ht="3" customHeight="1" x14ac:dyDescent="0.15">
      <c r="D47" s="39">
        <v>1</v>
      </c>
      <c r="E47" s="40">
        <v>0.99</v>
      </c>
      <c r="F47" s="40">
        <v>0.98</v>
      </c>
      <c r="G47" s="40">
        <v>0.97</v>
      </c>
      <c r="H47" s="40">
        <v>0.96</v>
      </c>
      <c r="I47" s="40">
        <v>0.95</v>
      </c>
      <c r="J47" s="40">
        <v>0.94</v>
      </c>
      <c r="K47" s="40">
        <v>0.93</v>
      </c>
      <c r="L47" s="40">
        <v>0.92</v>
      </c>
      <c r="M47" s="40">
        <v>0.91</v>
      </c>
      <c r="N47" s="40">
        <v>0.9</v>
      </c>
      <c r="O47" s="40">
        <v>0.89</v>
      </c>
      <c r="P47" s="40">
        <v>0.88</v>
      </c>
      <c r="Q47" s="40">
        <v>0.87</v>
      </c>
      <c r="R47" s="40">
        <v>0.86</v>
      </c>
      <c r="S47" s="40">
        <v>0.85</v>
      </c>
      <c r="T47" s="40">
        <v>0.84</v>
      </c>
      <c r="U47" s="40">
        <v>0.83</v>
      </c>
      <c r="V47" s="40">
        <v>0.82</v>
      </c>
      <c r="W47" s="40">
        <v>0.81</v>
      </c>
      <c r="X47" s="40">
        <v>0.8</v>
      </c>
      <c r="Y47" s="40">
        <v>0.79</v>
      </c>
      <c r="Z47" s="40">
        <v>0.78</v>
      </c>
      <c r="AA47" s="40">
        <v>0.77</v>
      </c>
      <c r="AB47" s="40">
        <v>0.76</v>
      </c>
      <c r="AC47" s="40">
        <v>0.75</v>
      </c>
      <c r="AD47" s="40">
        <v>0.74</v>
      </c>
      <c r="AE47" s="40">
        <v>0.73</v>
      </c>
      <c r="AF47" s="40">
        <v>0.72</v>
      </c>
      <c r="AG47" s="40">
        <v>0.71</v>
      </c>
      <c r="AH47" s="40">
        <v>0.7</v>
      </c>
      <c r="AI47" s="40">
        <v>0.69</v>
      </c>
      <c r="AJ47" s="40">
        <v>0.68</v>
      </c>
      <c r="AK47" s="40">
        <v>0.67</v>
      </c>
      <c r="AL47" s="40">
        <v>0.66</v>
      </c>
      <c r="AM47" s="40">
        <v>0.65</v>
      </c>
      <c r="AN47" s="40">
        <v>0.64</v>
      </c>
      <c r="AO47" s="40">
        <v>0.64</v>
      </c>
      <c r="AP47" s="40">
        <v>0.64</v>
      </c>
      <c r="AQ47" s="40">
        <v>0.64</v>
      </c>
      <c r="AR47" s="40">
        <v>0.64</v>
      </c>
      <c r="AS47" s="40">
        <v>0.64</v>
      </c>
      <c r="AT47" s="40">
        <v>0.64</v>
      </c>
      <c r="AU47" s="40">
        <v>0.64</v>
      </c>
      <c r="AV47" s="40">
        <v>0.64</v>
      </c>
      <c r="AW47" s="40">
        <v>0.64</v>
      </c>
      <c r="AX47" s="40">
        <v>0.64</v>
      </c>
      <c r="AY47" s="40">
        <v>0.64</v>
      </c>
      <c r="AZ47" s="40">
        <v>0.64</v>
      </c>
      <c r="BA47" s="40">
        <v>0.64</v>
      </c>
      <c r="BB47" s="40">
        <v>0.64</v>
      </c>
      <c r="BC47" s="40">
        <v>0.64</v>
      </c>
      <c r="BD47" s="40">
        <v>0.64</v>
      </c>
      <c r="BE47" s="40">
        <v>0.64</v>
      </c>
      <c r="BF47" s="40">
        <v>0.64</v>
      </c>
      <c r="BG47" s="40">
        <v>0.64</v>
      </c>
      <c r="BH47" s="40">
        <v>0.64</v>
      </c>
      <c r="BI47" s="40">
        <v>0.64</v>
      </c>
      <c r="BJ47" s="40">
        <v>0.64</v>
      </c>
      <c r="BK47" s="40">
        <v>0.64</v>
      </c>
      <c r="BL47" s="40">
        <v>0.64</v>
      </c>
      <c r="BM47" s="40">
        <v>0.64</v>
      </c>
      <c r="BN47" s="40">
        <v>0.64</v>
      </c>
      <c r="BO47" s="40">
        <v>0.64</v>
      </c>
      <c r="BP47" s="40">
        <v>0.64</v>
      </c>
      <c r="BQ47" s="40">
        <v>0.64</v>
      </c>
      <c r="BR47" s="40">
        <v>0.64</v>
      </c>
      <c r="BS47" s="40">
        <v>0.64</v>
      </c>
      <c r="BT47" s="40">
        <v>0.64</v>
      </c>
      <c r="BU47" s="40">
        <v>0.64</v>
      </c>
      <c r="BV47" s="40">
        <v>0.64</v>
      </c>
      <c r="BW47" s="40">
        <v>0.64</v>
      </c>
      <c r="BX47" s="40">
        <v>0.64</v>
      </c>
      <c r="BY47" s="40">
        <v>0.64</v>
      </c>
      <c r="BZ47" s="40">
        <v>0.64</v>
      </c>
      <c r="CA47" s="40">
        <v>0.64</v>
      </c>
      <c r="CB47" s="40">
        <v>0.64</v>
      </c>
      <c r="CC47" s="40">
        <v>0.64</v>
      </c>
      <c r="CD47" s="40">
        <v>0.64</v>
      </c>
      <c r="CE47" s="40">
        <v>0.64</v>
      </c>
      <c r="CF47" s="40">
        <v>0.64</v>
      </c>
      <c r="CG47" s="40">
        <v>0.64</v>
      </c>
      <c r="CH47" s="40">
        <v>0.64</v>
      </c>
      <c r="CI47" s="40">
        <v>0.64</v>
      </c>
      <c r="CJ47" s="40">
        <v>0.64</v>
      </c>
      <c r="CK47" s="40">
        <v>0.64</v>
      </c>
      <c r="CL47" s="40">
        <v>0.64</v>
      </c>
      <c r="CM47" s="40">
        <v>0.64</v>
      </c>
      <c r="CN47" s="40">
        <v>0.64</v>
      </c>
      <c r="CO47" s="40">
        <v>0.64</v>
      </c>
      <c r="CP47" s="40">
        <v>0.64</v>
      </c>
      <c r="CQ47" s="40">
        <v>0.64</v>
      </c>
      <c r="CR47" s="40">
        <v>0.64</v>
      </c>
      <c r="CS47" s="40">
        <v>0.64</v>
      </c>
      <c r="CT47" s="40">
        <v>0.64</v>
      </c>
      <c r="CU47" s="40">
        <v>0.64</v>
      </c>
      <c r="CV47" s="40">
        <v>0.64</v>
      </c>
      <c r="CW47" s="40">
        <v>0.64</v>
      </c>
      <c r="CX47" s="40">
        <v>0.64</v>
      </c>
      <c r="CY47" s="41">
        <v>0.64</v>
      </c>
      <c r="DA47" s="157"/>
      <c r="DB47" s="158"/>
    </row>
    <row r="48" spans="4:106" ht="3" customHeight="1" x14ac:dyDescent="0.15">
      <c r="D48" s="39">
        <v>1</v>
      </c>
      <c r="E48" s="40">
        <v>0.99</v>
      </c>
      <c r="F48" s="40">
        <v>0.98</v>
      </c>
      <c r="G48" s="40">
        <v>0.97</v>
      </c>
      <c r="H48" s="40">
        <v>0.96</v>
      </c>
      <c r="I48" s="40">
        <v>0.95</v>
      </c>
      <c r="J48" s="40">
        <v>0.94</v>
      </c>
      <c r="K48" s="40">
        <v>0.93</v>
      </c>
      <c r="L48" s="40">
        <v>0.92</v>
      </c>
      <c r="M48" s="40">
        <v>0.91</v>
      </c>
      <c r="N48" s="40">
        <v>0.9</v>
      </c>
      <c r="O48" s="40">
        <v>0.89</v>
      </c>
      <c r="P48" s="40">
        <v>0.88</v>
      </c>
      <c r="Q48" s="40">
        <v>0.87</v>
      </c>
      <c r="R48" s="40">
        <v>0.86</v>
      </c>
      <c r="S48" s="40">
        <v>0.85</v>
      </c>
      <c r="T48" s="40">
        <v>0.84</v>
      </c>
      <c r="U48" s="40">
        <v>0.83</v>
      </c>
      <c r="V48" s="40">
        <v>0.82</v>
      </c>
      <c r="W48" s="40">
        <v>0.81</v>
      </c>
      <c r="X48" s="40">
        <v>0.8</v>
      </c>
      <c r="Y48" s="40">
        <v>0.79</v>
      </c>
      <c r="Z48" s="40">
        <v>0.78</v>
      </c>
      <c r="AA48" s="40">
        <v>0.77</v>
      </c>
      <c r="AB48" s="40">
        <v>0.76</v>
      </c>
      <c r="AC48" s="40">
        <v>0.75</v>
      </c>
      <c r="AD48" s="40">
        <v>0.74</v>
      </c>
      <c r="AE48" s="40">
        <v>0.73</v>
      </c>
      <c r="AF48" s="40">
        <v>0.72</v>
      </c>
      <c r="AG48" s="40">
        <v>0.71</v>
      </c>
      <c r="AH48" s="40">
        <v>0.7</v>
      </c>
      <c r="AI48" s="40">
        <v>0.69</v>
      </c>
      <c r="AJ48" s="40">
        <v>0.68</v>
      </c>
      <c r="AK48" s="40">
        <v>0.67</v>
      </c>
      <c r="AL48" s="40">
        <v>0.66</v>
      </c>
      <c r="AM48" s="40">
        <v>0.65</v>
      </c>
      <c r="AN48" s="40">
        <v>0.64</v>
      </c>
      <c r="AO48" s="40">
        <v>0.63</v>
      </c>
      <c r="AP48" s="40">
        <v>0.63</v>
      </c>
      <c r="AQ48" s="40">
        <v>0.63</v>
      </c>
      <c r="AR48" s="40">
        <v>0.63</v>
      </c>
      <c r="AS48" s="40">
        <v>0.63</v>
      </c>
      <c r="AT48" s="40">
        <v>0.63</v>
      </c>
      <c r="AU48" s="40">
        <v>0.63</v>
      </c>
      <c r="AV48" s="40">
        <v>0.63</v>
      </c>
      <c r="AW48" s="40">
        <v>0.63</v>
      </c>
      <c r="AX48" s="40">
        <v>0.63</v>
      </c>
      <c r="AY48" s="40">
        <v>0.63</v>
      </c>
      <c r="AZ48" s="40">
        <v>0.63</v>
      </c>
      <c r="BA48" s="40">
        <v>0.63</v>
      </c>
      <c r="BB48" s="40">
        <v>0.63</v>
      </c>
      <c r="BC48" s="40">
        <v>0.63</v>
      </c>
      <c r="BD48" s="40">
        <v>0.63</v>
      </c>
      <c r="BE48" s="40">
        <v>0.63</v>
      </c>
      <c r="BF48" s="40">
        <v>0.63</v>
      </c>
      <c r="BG48" s="40">
        <v>0.63</v>
      </c>
      <c r="BH48" s="40">
        <v>0.63</v>
      </c>
      <c r="BI48" s="40">
        <v>0.63</v>
      </c>
      <c r="BJ48" s="40">
        <v>0.63</v>
      </c>
      <c r="BK48" s="40">
        <v>0.63</v>
      </c>
      <c r="BL48" s="40">
        <v>0.63</v>
      </c>
      <c r="BM48" s="40">
        <v>0.63</v>
      </c>
      <c r="BN48" s="40">
        <v>0.63</v>
      </c>
      <c r="BO48" s="40">
        <v>0.63</v>
      </c>
      <c r="BP48" s="40">
        <v>0.63</v>
      </c>
      <c r="BQ48" s="40">
        <v>0.63</v>
      </c>
      <c r="BR48" s="40">
        <v>0.63</v>
      </c>
      <c r="BS48" s="40">
        <v>0.63</v>
      </c>
      <c r="BT48" s="40">
        <v>0.63</v>
      </c>
      <c r="BU48" s="40">
        <v>0.63</v>
      </c>
      <c r="BV48" s="40">
        <v>0.63</v>
      </c>
      <c r="BW48" s="40">
        <v>0.63</v>
      </c>
      <c r="BX48" s="40">
        <v>0.63</v>
      </c>
      <c r="BY48" s="40">
        <v>0.63</v>
      </c>
      <c r="BZ48" s="40">
        <v>0.63</v>
      </c>
      <c r="CA48" s="40">
        <v>0.63</v>
      </c>
      <c r="CB48" s="40">
        <v>0.63</v>
      </c>
      <c r="CC48" s="40">
        <v>0.63</v>
      </c>
      <c r="CD48" s="40">
        <v>0.63</v>
      </c>
      <c r="CE48" s="40">
        <v>0.63</v>
      </c>
      <c r="CF48" s="40">
        <v>0.63</v>
      </c>
      <c r="CG48" s="40">
        <v>0.63</v>
      </c>
      <c r="CH48" s="40">
        <v>0.63</v>
      </c>
      <c r="CI48" s="40">
        <v>0.63</v>
      </c>
      <c r="CJ48" s="40">
        <v>0.63</v>
      </c>
      <c r="CK48" s="40">
        <v>0.63</v>
      </c>
      <c r="CL48" s="40">
        <v>0.63</v>
      </c>
      <c r="CM48" s="40">
        <v>0.63</v>
      </c>
      <c r="CN48" s="40">
        <v>0.63</v>
      </c>
      <c r="CO48" s="40">
        <v>0.63</v>
      </c>
      <c r="CP48" s="40">
        <v>0.63</v>
      </c>
      <c r="CQ48" s="40">
        <v>0.63</v>
      </c>
      <c r="CR48" s="40">
        <v>0.63</v>
      </c>
      <c r="CS48" s="40">
        <v>0.63</v>
      </c>
      <c r="CT48" s="40">
        <v>0.63</v>
      </c>
      <c r="CU48" s="40">
        <v>0.63</v>
      </c>
      <c r="CV48" s="40">
        <v>0.63</v>
      </c>
      <c r="CW48" s="40">
        <v>0.63</v>
      </c>
      <c r="CX48" s="40">
        <v>0.63</v>
      </c>
      <c r="CY48" s="41">
        <v>0.63</v>
      </c>
      <c r="DA48" s="157"/>
      <c r="DB48" s="158"/>
    </row>
    <row r="49" spans="4:106" ht="3" customHeight="1" x14ac:dyDescent="0.15">
      <c r="D49" s="39">
        <v>1</v>
      </c>
      <c r="E49" s="40">
        <v>0.99</v>
      </c>
      <c r="F49" s="40">
        <v>0.98</v>
      </c>
      <c r="G49" s="40">
        <v>0.97</v>
      </c>
      <c r="H49" s="40">
        <v>0.96</v>
      </c>
      <c r="I49" s="40">
        <v>0.95</v>
      </c>
      <c r="J49" s="40">
        <v>0.94</v>
      </c>
      <c r="K49" s="40">
        <v>0.93</v>
      </c>
      <c r="L49" s="40">
        <v>0.92</v>
      </c>
      <c r="M49" s="40">
        <v>0.91</v>
      </c>
      <c r="N49" s="40">
        <v>0.9</v>
      </c>
      <c r="O49" s="40">
        <v>0.89</v>
      </c>
      <c r="P49" s="40">
        <v>0.88</v>
      </c>
      <c r="Q49" s="40">
        <v>0.87</v>
      </c>
      <c r="R49" s="40">
        <v>0.86</v>
      </c>
      <c r="S49" s="40">
        <v>0.85</v>
      </c>
      <c r="T49" s="40">
        <v>0.84</v>
      </c>
      <c r="U49" s="40">
        <v>0.83</v>
      </c>
      <c r="V49" s="40">
        <v>0.82</v>
      </c>
      <c r="W49" s="40">
        <v>0.81</v>
      </c>
      <c r="X49" s="40">
        <v>0.8</v>
      </c>
      <c r="Y49" s="40">
        <v>0.79</v>
      </c>
      <c r="Z49" s="40">
        <v>0.78</v>
      </c>
      <c r="AA49" s="40">
        <v>0.77</v>
      </c>
      <c r="AB49" s="40">
        <v>0.76</v>
      </c>
      <c r="AC49" s="40">
        <v>0.75</v>
      </c>
      <c r="AD49" s="40">
        <v>0.74</v>
      </c>
      <c r="AE49" s="40">
        <v>0.73</v>
      </c>
      <c r="AF49" s="40">
        <v>0.72</v>
      </c>
      <c r="AG49" s="40">
        <v>0.71</v>
      </c>
      <c r="AH49" s="40">
        <v>0.7</v>
      </c>
      <c r="AI49" s="40">
        <v>0.69</v>
      </c>
      <c r="AJ49" s="40">
        <v>0.68</v>
      </c>
      <c r="AK49" s="40">
        <v>0.67</v>
      </c>
      <c r="AL49" s="40">
        <v>0.66</v>
      </c>
      <c r="AM49" s="40">
        <v>0.65</v>
      </c>
      <c r="AN49" s="40">
        <v>0.64</v>
      </c>
      <c r="AO49" s="40">
        <v>0.63</v>
      </c>
      <c r="AP49" s="40">
        <v>0.62</v>
      </c>
      <c r="AQ49" s="40">
        <v>0.62</v>
      </c>
      <c r="AR49" s="40">
        <v>0.62</v>
      </c>
      <c r="AS49" s="40">
        <v>0.62</v>
      </c>
      <c r="AT49" s="40">
        <v>0.62</v>
      </c>
      <c r="AU49" s="40">
        <v>0.62</v>
      </c>
      <c r="AV49" s="40">
        <v>0.62</v>
      </c>
      <c r="AW49" s="40">
        <v>0.62</v>
      </c>
      <c r="AX49" s="40">
        <v>0.62</v>
      </c>
      <c r="AY49" s="40">
        <v>0.62</v>
      </c>
      <c r="AZ49" s="40">
        <v>0.62</v>
      </c>
      <c r="BA49" s="40">
        <v>0.62</v>
      </c>
      <c r="BB49" s="40">
        <v>0.62</v>
      </c>
      <c r="BC49" s="40">
        <v>0.62</v>
      </c>
      <c r="BD49" s="40">
        <v>0.62</v>
      </c>
      <c r="BE49" s="40">
        <v>0.62</v>
      </c>
      <c r="BF49" s="40">
        <v>0.62</v>
      </c>
      <c r="BG49" s="40">
        <v>0.62</v>
      </c>
      <c r="BH49" s="40">
        <v>0.62</v>
      </c>
      <c r="BI49" s="40">
        <v>0.62</v>
      </c>
      <c r="BJ49" s="40">
        <v>0.62</v>
      </c>
      <c r="BK49" s="40">
        <v>0.62</v>
      </c>
      <c r="BL49" s="40">
        <v>0.62</v>
      </c>
      <c r="BM49" s="40">
        <v>0.62</v>
      </c>
      <c r="BN49" s="40">
        <v>0.62</v>
      </c>
      <c r="BO49" s="40">
        <v>0.62</v>
      </c>
      <c r="BP49" s="40">
        <v>0.62</v>
      </c>
      <c r="BQ49" s="40">
        <v>0.62</v>
      </c>
      <c r="BR49" s="40">
        <v>0.62</v>
      </c>
      <c r="BS49" s="40">
        <v>0.62</v>
      </c>
      <c r="BT49" s="40">
        <v>0.62</v>
      </c>
      <c r="BU49" s="40">
        <v>0.62</v>
      </c>
      <c r="BV49" s="40">
        <v>0.62</v>
      </c>
      <c r="BW49" s="40">
        <v>0.62</v>
      </c>
      <c r="BX49" s="40">
        <v>0.62</v>
      </c>
      <c r="BY49" s="40">
        <v>0.62</v>
      </c>
      <c r="BZ49" s="40">
        <v>0.62</v>
      </c>
      <c r="CA49" s="40">
        <v>0.62</v>
      </c>
      <c r="CB49" s="40">
        <v>0.62</v>
      </c>
      <c r="CC49" s="40">
        <v>0.62</v>
      </c>
      <c r="CD49" s="40">
        <v>0.62</v>
      </c>
      <c r="CE49" s="40">
        <v>0.62</v>
      </c>
      <c r="CF49" s="40">
        <v>0.62</v>
      </c>
      <c r="CG49" s="40">
        <v>0.62</v>
      </c>
      <c r="CH49" s="40">
        <v>0.62</v>
      </c>
      <c r="CI49" s="40">
        <v>0.62</v>
      </c>
      <c r="CJ49" s="40">
        <v>0.62</v>
      </c>
      <c r="CK49" s="40">
        <v>0.62</v>
      </c>
      <c r="CL49" s="40">
        <v>0.62</v>
      </c>
      <c r="CM49" s="40">
        <v>0.62</v>
      </c>
      <c r="CN49" s="40">
        <v>0.62</v>
      </c>
      <c r="CO49" s="40">
        <v>0.62</v>
      </c>
      <c r="CP49" s="40">
        <v>0.62</v>
      </c>
      <c r="CQ49" s="40">
        <v>0.62</v>
      </c>
      <c r="CR49" s="40">
        <v>0.62</v>
      </c>
      <c r="CS49" s="40">
        <v>0.62</v>
      </c>
      <c r="CT49" s="40">
        <v>0.62</v>
      </c>
      <c r="CU49" s="40">
        <v>0.62</v>
      </c>
      <c r="CV49" s="40">
        <v>0.62</v>
      </c>
      <c r="CW49" s="40">
        <v>0.62</v>
      </c>
      <c r="CX49" s="40">
        <v>0.62</v>
      </c>
      <c r="CY49" s="41">
        <v>0.62</v>
      </c>
      <c r="DA49" s="157"/>
      <c r="DB49" s="158"/>
    </row>
    <row r="50" spans="4:106" ht="3" customHeight="1" x14ac:dyDescent="0.15">
      <c r="D50" s="39">
        <v>1</v>
      </c>
      <c r="E50" s="40">
        <v>0.99</v>
      </c>
      <c r="F50" s="40">
        <v>0.98</v>
      </c>
      <c r="G50" s="40">
        <v>0.97</v>
      </c>
      <c r="H50" s="40">
        <v>0.96</v>
      </c>
      <c r="I50" s="40">
        <v>0.95</v>
      </c>
      <c r="J50" s="40">
        <v>0.94</v>
      </c>
      <c r="K50" s="40">
        <v>0.93</v>
      </c>
      <c r="L50" s="40">
        <v>0.92</v>
      </c>
      <c r="M50" s="40">
        <v>0.91</v>
      </c>
      <c r="N50" s="40">
        <v>0.9</v>
      </c>
      <c r="O50" s="40">
        <v>0.89</v>
      </c>
      <c r="P50" s="40">
        <v>0.88</v>
      </c>
      <c r="Q50" s="40">
        <v>0.87</v>
      </c>
      <c r="R50" s="40">
        <v>0.86</v>
      </c>
      <c r="S50" s="40">
        <v>0.85</v>
      </c>
      <c r="T50" s="40">
        <v>0.84</v>
      </c>
      <c r="U50" s="40">
        <v>0.83</v>
      </c>
      <c r="V50" s="40">
        <v>0.82</v>
      </c>
      <c r="W50" s="40">
        <v>0.81</v>
      </c>
      <c r="X50" s="40">
        <v>0.8</v>
      </c>
      <c r="Y50" s="40">
        <v>0.79</v>
      </c>
      <c r="Z50" s="40">
        <v>0.78</v>
      </c>
      <c r="AA50" s="40">
        <v>0.77</v>
      </c>
      <c r="AB50" s="40">
        <v>0.76</v>
      </c>
      <c r="AC50" s="40">
        <v>0.75</v>
      </c>
      <c r="AD50" s="40">
        <v>0.74</v>
      </c>
      <c r="AE50" s="40">
        <v>0.73</v>
      </c>
      <c r="AF50" s="40">
        <v>0.72</v>
      </c>
      <c r="AG50" s="40">
        <v>0.71</v>
      </c>
      <c r="AH50" s="40">
        <v>0.7</v>
      </c>
      <c r="AI50" s="40">
        <v>0.69</v>
      </c>
      <c r="AJ50" s="40">
        <v>0.68</v>
      </c>
      <c r="AK50" s="40">
        <v>0.67</v>
      </c>
      <c r="AL50" s="40">
        <v>0.66</v>
      </c>
      <c r="AM50" s="40">
        <v>0.65</v>
      </c>
      <c r="AN50" s="40">
        <v>0.64</v>
      </c>
      <c r="AO50" s="40">
        <v>0.63</v>
      </c>
      <c r="AP50" s="40">
        <v>0.62</v>
      </c>
      <c r="AQ50" s="40">
        <v>0.61</v>
      </c>
      <c r="AR50" s="40">
        <v>0.61</v>
      </c>
      <c r="AS50" s="40">
        <v>0.61</v>
      </c>
      <c r="AT50" s="40">
        <v>0.61</v>
      </c>
      <c r="AU50" s="40">
        <v>0.61</v>
      </c>
      <c r="AV50" s="40">
        <v>0.61</v>
      </c>
      <c r="AW50" s="40">
        <v>0.61</v>
      </c>
      <c r="AX50" s="40">
        <v>0.61</v>
      </c>
      <c r="AY50" s="40">
        <v>0.61</v>
      </c>
      <c r="AZ50" s="40">
        <v>0.61</v>
      </c>
      <c r="BA50" s="40">
        <v>0.61</v>
      </c>
      <c r="BB50" s="40">
        <v>0.61</v>
      </c>
      <c r="BC50" s="40">
        <v>0.61</v>
      </c>
      <c r="BD50" s="40">
        <v>0.61</v>
      </c>
      <c r="BE50" s="40">
        <v>0.61</v>
      </c>
      <c r="BF50" s="40">
        <v>0.61</v>
      </c>
      <c r="BG50" s="40">
        <v>0.61</v>
      </c>
      <c r="BH50" s="40">
        <v>0.61</v>
      </c>
      <c r="BI50" s="40">
        <v>0.61</v>
      </c>
      <c r="BJ50" s="40">
        <v>0.61</v>
      </c>
      <c r="BK50" s="40">
        <v>0.61</v>
      </c>
      <c r="BL50" s="40">
        <v>0.61</v>
      </c>
      <c r="BM50" s="40">
        <v>0.61</v>
      </c>
      <c r="BN50" s="40">
        <v>0.61</v>
      </c>
      <c r="BO50" s="40">
        <v>0.61</v>
      </c>
      <c r="BP50" s="40">
        <v>0.61</v>
      </c>
      <c r="BQ50" s="40">
        <v>0.61</v>
      </c>
      <c r="BR50" s="40">
        <v>0.61</v>
      </c>
      <c r="BS50" s="40">
        <v>0.61</v>
      </c>
      <c r="BT50" s="40">
        <v>0.61</v>
      </c>
      <c r="BU50" s="40">
        <v>0.61</v>
      </c>
      <c r="BV50" s="40">
        <v>0.61</v>
      </c>
      <c r="BW50" s="40">
        <v>0.61</v>
      </c>
      <c r="BX50" s="40">
        <v>0.61</v>
      </c>
      <c r="BY50" s="40">
        <v>0.61</v>
      </c>
      <c r="BZ50" s="40">
        <v>0.61</v>
      </c>
      <c r="CA50" s="40">
        <v>0.61</v>
      </c>
      <c r="CB50" s="40">
        <v>0.61</v>
      </c>
      <c r="CC50" s="40">
        <v>0.61</v>
      </c>
      <c r="CD50" s="40">
        <v>0.61</v>
      </c>
      <c r="CE50" s="40">
        <v>0.61</v>
      </c>
      <c r="CF50" s="40">
        <v>0.61</v>
      </c>
      <c r="CG50" s="40">
        <v>0.61</v>
      </c>
      <c r="CH50" s="40">
        <v>0.61</v>
      </c>
      <c r="CI50" s="40">
        <v>0.61</v>
      </c>
      <c r="CJ50" s="40">
        <v>0.61</v>
      </c>
      <c r="CK50" s="40">
        <v>0.61</v>
      </c>
      <c r="CL50" s="40">
        <v>0.61</v>
      </c>
      <c r="CM50" s="40">
        <v>0.61</v>
      </c>
      <c r="CN50" s="40">
        <v>0.61</v>
      </c>
      <c r="CO50" s="40">
        <v>0.61</v>
      </c>
      <c r="CP50" s="40">
        <v>0.61</v>
      </c>
      <c r="CQ50" s="40">
        <v>0.61</v>
      </c>
      <c r="CR50" s="40">
        <v>0.61</v>
      </c>
      <c r="CS50" s="40">
        <v>0.61</v>
      </c>
      <c r="CT50" s="40">
        <v>0.61</v>
      </c>
      <c r="CU50" s="40">
        <v>0.61</v>
      </c>
      <c r="CV50" s="40">
        <v>0.61</v>
      </c>
      <c r="CW50" s="40">
        <v>0.61</v>
      </c>
      <c r="CX50" s="40">
        <v>0.61</v>
      </c>
      <c r="CY50" s="41">
        <v>0.61</v>
      </c>
      <c r="DA50" s="157"/>
      <c r="DB50" s="158"/>
    </row>
    <row r="51" spans="4:106" ht="3" customHeight="1" x14ac:dyDescent="0.15">
      <c r="D51" s="39">
        <v>1</v>
      </c>
      <c r="E51" s="40">
        <v>0.99</v>
      </c>
      <c r="F51" s="40">
        <v>0.98</v>
      </c>
      <c r="G51" s="40">
        <v>0.97</v>
      </c>
      <c r="H51" s="40">
        <v>0.96</v>
      </c>
      <c r="I51" s="40">
        <v>0.95</v>
      </c>
      <c r="J51" s="40">
        <v>0.94</v>
      </c>
      <c r="K51" s="40">
        <v>0.93</v>
      </c>
      <c r="L51" s="40">
        <v>0.92</v>
      </c>
      <c r="M51" s="40">
        <v>0.91</v>
      </c>
      <c r="N51" s="40">
        <v>0.9</v>
      </c>
      <c r="O51" s="40">
        <v>0.89</v>
      </c>
      <c r="P51" s="40">
        <v>0.88</v>
      </c>
      <c r="Q51" s="40">
        <v>0.87</v>
      </c>
      <c r="R51" s="40">
        <v>0.86</v>
      </c>
      <c r="S51" s="40">
        <v>0.85</v>
      </c>
      <c r="T51" s="40">
        <v>0.84</v>
      </c>
      <c r="U51" s="40">
        <v>0.83</v>
      </c>
      <c r="V51" s="40">
        <v>0.82</v>
      </c>
      <c r="W51" s="40">
        <v>0.81</v>
      </c>
      <c r="X51" s="40">
        <v>0.8</v>
      </c>
      <c r="Y51" s="40">
        <v>0.79</v>
      </c>
      <c r="Z51" s="40">
        <v>0.78</v>
      </c>
      <c r="AA51" s="40">
        <v>0.77</v>
      </c>
      <c r="AB51" s="40">
        <v>0.76</v>
      </c>
      <c r="AC51" s="40">
        <v>0.75</v>
      </c>
      <c r="AD51" s="40">
        <v>0.74</v>
      </c>
      <c r="AE51" s="40">
        <v>0.73</v>
      </c>
      <c r="AF51" s="40">
        <v>0.72</v>
      </c>
      <c r="AG51" s="40">
        <v>0.71</v>
      </c>
      <c r="AH51" s="40">
        <v>0.7</v>
      </c>
      <c r="AI51" s="40">
        <v>0.69</v>
      </c>
      <c r="AJ51" s="40">
        <v>0.68</v>
      </c>
      <c r="AK51" s="40">
        <v>0.67</v>
      </c>
      <c r="AL51" s="40">
        <v>0.66</v>
      </c>
      <c r="AM51" s="40">
        <v>0.65</v>
      </c>
      <c r="AN51" s="40">
        <v>0.64</v>
      </c>
      <c r="AO51" s="40">
        <v>0.63</v>
      </c>
      <c r="AP51" s="40">
        <v>0.62</v>
      </c>
      <c r="AQ51" s="40">
        <v>0.61</v>
      </c>
      <c r="AR51" s="40">
        <v>0.6</v>
      </c>
      <c r="AS51" s="40">
        <v>0.6</v>
      </c>
      <c r="AT51" s="40">
        <v>0.6</v>
      </c>
      <c r="AU51" s="40">
        <v>0.6</v>
      </c>
      <c r="AV51" s="40">
        <v>0.6</v>
      </c>
      <c r="AW51" s="40">
        <v>0.6</v>
      </c>
      <c r="AX51" s="40">
        <v>0.6</v>
      </c>
      <c r="AY51" s="40">
        <v>0.6</v>
      </c>
      <c r="AZ51" s="40">
        <v>0.6</v>
      </c>
      <c r="BA51" s="40">
        <v>0.6</v>
      </c>
      <c r="BB51" s="40">
        <v>0.6</v>
      </c>
      <c r="BC51" s="40">
        <v>0.6</v>
      </c>
      <c r="BD51" s="40">
        <v>0.6</v>
      </c>
      <c r="BE51" s="40">
        <v>0.6</v>
      </c>
      <c r="BF51" s="40">
        <v>0.6</v>
      </c>
      <c r="BG51" s="40">
        <v>0.6</v>
      </c>
      <c r="BH51" s="40">
        <v>0.6</v>
      </c>
      <c r="BI51" s="40">
        <v>0.6</v>
      </c>
      <c r="BJ51" s="40">
        <v>0.6</v>
      </c>
      <c r="BK51" s="40">
        <v>0.6</v>
      </c>
      <c r="BL51" s="40">
        <v>0.6</v>
      </c>
      <c r="BM51" s="40">
        <v>0.6</v>
      </c>
      <c r="BN51" s="40">
        <v>0.6</v>
      </c>
      <c r="BO51" s="40">
        <v>0.6</v>
      </c>
      <c r="BP51" s="40">
        <v>0.6</v>
      </c>
      <c r="BQ51" s="40">
        <v>0.6</v>
      </c>
      <c r="BR51" s="40">
        <v>0.6</v>
      </c>
      <c r="BS51" s="40">
        <v>0.6</v>
      </c>
      <c r="BT51" s="40">
        <v>0.6</v>
      </c>
      <c r="BU51" s="40">
        <v>0.6</v>
      </c>
      <c r="BV51" s="40">
        <v>0.6</v>
      </c>
      <c r="BW51" s="40">
        <v>0.6</v>
      </c>
      <c r="BX51" s="40">
        <v>0.6</v>
      </c>
      <c r="BY51" s="40">
        <v>0.6</v>
      </c>
      <c r="BZ51" s="40">
        <v>0.6</v>
      </c>
      <c r="CA51" s="40">
        <v>0.6</v>
      </c>
      <c r="CB51" s="40">
        <v>0.6</v>
      </c>
      <c r="CC51" s="40">
        <v>0.6</v>
      </c>
      <c r="CD51" s="40">
        <v>0.6</v>
      </c>
      <c r="CE51" s="40">
        <v>0.6</v>
      </c>
      <c r="CF51" s="40">
        <v>0.6</v>
      </c>
      <c r="CG51" s="40">
        <v>0.6</v>
      </c>
      <c r="CH51" s="40">
        <v>0.6</v>
      </c>
      <c r="CI51" s="40">
        <v>0.6</v>
      </c>
      <c r="CJ51" s="40">
        <v>0.6</v>
      </c>
      <c r="CK51" s="40">
        <v>0.6</v>
      </c>
      <c r="CL51" s="40">
        <v>0.6</v>
      </c>
      <c r="CM51" s="40">
        <v>0.6</v>
      </c>
      <c r="CN51" s="40">
        <v>0.6</v>
      </c>
      <c r="CO51" s="40">
        <v>0.6</v>
      </c>
      <c r="CP51" s="40">
        <v>0.6</v>
      </c>
      <c r="CQ51" s="40">
        <v>0.6</v>
      </c>
      <c r="CR51" s="40">
        <v>0.6</v>
      </c>
      <c r="CS51" s="40">
        <v>0.6</v>
      </c>
      <c r="CT51" s="40">
        <v>0.6</v>
      </c>
      <c r="CU51" s="40">
        <v>0.6</v>
      </c>
      <c r="CV51" s="40">
        <v>0.6</v>
      </c>
      <c r="CW51" s="40">
        <v>0.6</v>
      </c>
      <c r="CX51" s="40">
        <v>0.6</v>
      </c>
      <c r="CY51" s="41">
        <v>0.6</v>
      </c>
      <c r="DA51" s="157"/>
      <c r="DB51" s="158"/>
    </row>
    <row r="52" spans="4:106" ht="3" customHeight="1" x14ac:dyDescent="0.15">
      <c r="D52" s="39">
        <v>1</v>
      </c>
      <c r="E52" s="40">
        <v>0.99</v>
      </c>
      <c r="F52" s="40">
        <v>0.98</v>
      </c>
      <c r="G52" s="40">
        <v>0.97</v>
      </c>
      <c r="H52" s="40">
        <v>0.96</v>
      </c>
      <c r="I52" s="40">
        <v>0.95</v>
      </c>
      <c r="J52" s="40">
        <v>0.94</v>
      </c>
      <c r="K52" s="40">
        <v>0.93</v>
      </c>
      <c r="L52" s="40">
        <v>0.92</v>
      </c>
      <c r="M52" s="40">
        <v>0.91</v>
      </c>
      <c r="N52" s="40">
        <v>0.9</v>
      </c>
      <c r="O52" s="40">
        <v>0.89</v>
      </c>
      <c r="P52" s="40">
        <v>0.88</v>
      </c>
      <c r="Q52" s="40">
        <v>0.87</v>
      </c>
      <c r="R52" s="40">
        <v>0.86</v>
      </c>
      <c r="S52" s="40">
        <v>0.85</v>
      </c>
      <c r="T52" s="40">
        <v>0.84</v>
      </c>
      <c r="U52" s="40">
        <v>0.83</v>
      </c>
      <c r="V52" s="40">
        <v>0.82</v>
      </c>
      <c r="W52" s="40">
        <v>0.81</v>
      </c>
      <c r="X52" s="40">
        <v>0.8</v>
      </c>
      <c r="Y52" s="40">
        <v>0.79</v>
      </c>
      <c r="Z52" s="40">
        <v>0.78</v>
      </c>
      <c r="AA52" s="40">
        <v>0.77</v>
      </c>
      <c r="AB52" s="40">
        <v>0.76</v>
      </c>
      <c r="AC52" s="40">
        <v>0.75</v>
      </c>
      <c r="AD52" s="40">
        <v>0.74</v>
      </c>
      <c r="AE52" s="40">
        <v>0.73</v>
      </c>
      <c r="AF52" s="40">
        <v>0.72</v>
      </c>
      <c r="AG52" s="40">
        <v>0.71</v>
      </c>
      <c r="AH52" s="40">
        <v>0.7</v>
      </c>
      <c r="AI52" s="40">
        <v>0.69</v>
      </c>
      <c r="AJ52" s="40">
        <v>0.68</v>
      </c>
      <c r="AK52" s="40">
        <v>0.67</v>
      </c>
      <c r="AL52" s="40">
        <v>0.66</v>
      </c>
      <c r="AM52" s="40">
        <v>0.65</v>
      </c>
      <c r="AN52" s="40">
        <v>0.64</v>
      </c>
      <c r="AO52" s="40">
        <v>0.63</v>
      </c>
      <c r="AP52" s="40">
        <v>0.62</v>
      </c>
      <c r="AQ52" s="40">
        <v>0.61</v>
      </c>
      <c r="AR52" s="40">
        <v>0.6</v>
      </c>
      <c r="AS52" s="40">
        <v>0.59</v>
      </c>
      <c r="AT52" s="40">
        <v>0.59</v>
      </c>
      <c r="AU52" s="40">
        <v>0.59</v>
      </c>
      <c r="AV52" s="40">
        <v>0.59</v>
      </c>
      <c r="AW52" s="40">
        <v>0.59</v>
      </c>
      <c r="AX52" s="40">
        <v>0.59</v>
      </c>
      <c r="AY52" s="40">
        <v>0.59</v>
      </c>
      <c r="AZ52" s="40">
        <v>0.59</v>
      </c>
      <c r="BA52" s="40">
        <v>0.59</v>
      </c>
      <c r="BB52" s="40">
        <v>0.59</v>
      </c>
      <c r="BC52" s="40">
        <v>0.59</v>
      </c>
      <c r="BD52" s="40">
        <v>0.59</v>
      </c>
      <c r="BE52" s="40">
        <v>0.59</v>
      </c>
      <c r="BF52" s="40">
        <v>0.59</v>
      </c>
      <c r="BG52" s="40">
        <v>0.59</v>
      </c>
      <c r="BH52" s="40">
        <v>0.59</v>
      </c>
      <c r="BI52" s="40">
        <v>0.59</v>
      </c>
      <c r="BJ52" s="40">
        <v>0.59</v>
      </c>
      <c r="BK52" s="40">
        <v>0.59</v>
      </c>
      <c r="BL52" s="40">
        <v>0.59</v>
      </c>
      <c r="BM52" s="40">
        <v>0.59</v>
      </c>
      <c r="BN52" s="40">
        <v>0.59</v>
      </c>
      <c r="BO52" s="40">
        <v>0.59</v>
      </c>
      <c r="BP52" s="40">
        <v>0.59</v>
      </c>
      <c r="BQ52" s="40">
        <v>0.59</v>
      </c>
      <c r="BR52" s="40">
        <v>0.59</v>
      </c>
      <c r="BS52" s="40">
        <v>0.59</v>
      </c>
      <c r="BT52" s="40">
        <v>0.59</v>
      </c>
      <c r="BU52" s="40">
        <v>0.59</v>
      </c>
      <c r="BV52" s="40">
        <v>0.59</v>
      </c>
      <c r="BW52" s="40">
        <v>0.59</v>
      </c>
      <c r="BX52" s="40">
        <v>0.59</v>
      </c>
      <c r="BY52" s="40">
        <v>0.59</v>
      </c>
      <c r="BZ52" s="40">
        <v>0.59</v>
      </c>
      <c r="CA52" s="40">
        <v>0.59</v>
      </c>
      <c r="CB52" s="40">
        <v>0.59</v>
      </c>
      <c r="CC52" s="40">
        <v>0.59</v>
      </c>
      <c r="CD52" s="40">
        <v>0.59</v>
      </c>
      <c r="CE52" s="40">
        <v>0.59</v>
      </c>
      <c r="CF52" s="40">
        <v>0.59</v>
      </c>
      <c r="CG52" s="40">
        <v>0.59</v>
      </c>
      <c r="CH52" s="40">
        <v>0.59</v>
      </c>
      <c r="CI52" s="40">
        <v>0.59</v>
      </c>
      <c r="CJ52" s="40">
        <v>0.59</v>
      </c>
      <c r="CK52" s="40">
        <v>0.59</v>
      </c>
      <c r="CL52" s="40">
        <v>0.59</v>
      </c>
      <c r="CM52" s="40">
        <v>0.59</v>
      </c>
      <c r="CN52" s="40">
        <v>0.59</v>
      </c>
      <c r="CO52" s="40">
        <v>0.59</v>
      </c>
      <c r="CP52" s="40">
        <v>0.59</v>
      </c>
      <c r="CQ52" s="40">
        <v>0.59</v>
      </c>
      <c r="CR52" s="40">
        <v>0.59</v>
      </c>
      <c r="CS52" s="40">
        <v>0.59</v>
      </c>
      <c r="CT52" s="40">
        <v>0.59</v>
      </c>
      <c r="CU52" s="40">
        <v>0.59</v>
      </c>
      <c r="CV52" s="40">
        <v>0.59</v>
      </c>
      <c r="CW52" s="40">
        <v>0.59</v>
      </c>
      <c r="CX52" s="40">
        <v>0.59</v>
      </c>
      <c r="CY52" s="41">
        <v>0.59</v>
      </c>
      <c r="DA52" s="157"/>
      <c r="DB52" s="158"/>
    </row>
    <row r="53" spans="4:106" ht="3" customHeight="1" x14ac:dyDescent="0.15">
      <c r="D53" s="39">
        <v>1</v>
      </c>
      <c r="E53" s="40">
        <v>0.99</v>
      </c>
      <c r="F53" s="40">
        <v>0.98</v>
      </c>
      <c r="G53" s="40">
        <v>0.97</v>
      </c>
      <c r="H53" s="40">
        <v>0.96</v>
      </c>
      <c r="I53" s="40">
        <v>0.95</v>
      </c>
      <c r="J53" s="40">
        <v>0.94</v>
      </c>
      <c r="K53" s="40">
        <v>0.93</v>
      </c>
      <c r="L53" s="40">
        <v>0.92</v>
      </c>
      <c r="M53" s="40">
        <v>0.91</v>
      </c>
      <c r="N53" s="40">
        <v>0.9</v>
      </c>
      <c r="O53" s="40">
        <v>0.89</v>
      </c>
      <c r="P53" s="40">
        <v>0.88</v>
      </c>
      <c r="Q53" s="40">
        <v>0.87</v>
      </c>
      <c r="R53" s="40">
        <v>0.86</v>
      </c>
      <c r="S53" s="40">
        <v>0.85</v>
      </c>
      <c r="T53" s="40">
        <v>0.84</v>
      </c>
      <c r="U53" s="40">
        <v>0.83</v>
      </c>
      <c r="V53" s="40">
        <v>0.82</v>
      </c>
      <c r="W53" s="40">
        <v>0.81</v>
      </c>
      <c r="X53" s="40">
        <v>0.8</v>
      </c>
      <c r="Y53" s="40">
        <v>0.79</v>
      </c>
      <c r="Z53" s="40">
        <v>0.78</v>
      </c>
      <c r="AA53" s="40">
        <v>0.77</v>
      </c>
      <c r="AB53" s="40">
        <v>0.76</v>
      </c>
      <c r="AC53" s="40">
        <v>0.75</v>
      </c>
      <c r="AD53" s="40">
        <v>0.74</v>
      </c>
      <c r="AE53" s="40">
        <v>0.73</v>
      </c>
      <c r="AF53" s="40">
        <v>0.72</v>
      </c>
      <c r="AG53" s="40">
        <v>0.71</v>
      </c>
      <c r="AH53" s="40">
        <v>0.7</v>
      </c>
      <c r="AI53" s="40">
        <v>0.69</v>
      </c>
      <c r="AJ53" s="40">
        <v>0.68</v>
      </c>
      <c r="AK53" s="40">
        <v>0.67</v>
      </c>
      <c r="AL53" s="40">
        <v>0.66</v>
      </c>
      <c r="AM53" s="40">
        <v>0.65</v>
      </c>
      <c r="AN53" s="40">
        <v>0.64</v>
      </c>
      <c r="AO53" s="40">
        <v>0.63</v>
      </c>
      <c r="AP53" s="40">
        <v>0.62</v>
      </c>
      <c r="AQ53" s="40">
        <v>0.61</v>
      </c>
      <c r="AR53" s="40">
        <v>0.6</v>
      </c>
      <c r="AS53" s="40">
        <v>0.59</v>
      </c>
      <c r="AT53" s="40">
        <v>0.57999999999999996</v>
      </c>
      <c r="AU53" s="40">
        <v>0.57999999999999996</v>
      </c>
      <c r="AV53" s="40">
        <v>0.57999999999999996</v>
      </c>
      <c r="AW53" s="40">
        <v>0.57999999999999996</v>
      </c>
      <c r="AX53" s="40">
        <v>0.57999999999999996</v>
      </c>
      <c r="AY53" s="40">
        <v>0.57999999999999996</v>
      </c>
      <c r="AZ53" s="40">
        <v>0.57999999999999996</v>
      </c>
      <c r="BA53" s="40">
        <v>0.57999999999999996</v>
      </c>
      <c r="BB53" s="40">
        <v>0.57999999999999996</v>
      </c>
      <c r="BC53" s="40">
        <v>0.57999999999999996</v>
      </c>
      <c r="BD53" s="40">
        <v>0.57999999999999996</v>
      </c>
      <c r="BE53" s="40">
        <v>0.57999999999999996</v>
      </c>
      <c r="BF53" s="40">
        <v>0.57999999999999996</v>
      </c>
      <c r="BG53" s="40">
        <v>0.57999999999999996</v>
      </c>
      <c r="BH53" s="40">
        <v>0.57999999999999996</v>
      </c>
      <c r="BI53" s="40">
        <v>0.57999999999999996</v>
      </c>
      <c r="BJ53" s="40">
        <v>0.57999999999999996</v>
      </c>
      <c r="BK53" s="40">
        <v>0.57999999999999996</v>
      </c>
      <c r="BL53" s="40">
        <v>0.57999999999999996</v>
      </c>
      <c r="BM53" s="40">
        <v>0.57999999999999996</v>
      </c>
      <c r="BN53" s="40">
        <v>0.57999999999999996</v>
      </c>
      <c r="BO53" s="40">
        <v>0.57999999999999996</v>
      </c>
      <c r="BP53" s="40">
        <v>0.57999999999999996</v>
      </c>
      <c r="BQ53" s="40">
        <v>0.57999999999999996</v>
      </c>
      <c r="BR53" s="40">
        <v>0.57999999999999996</v>
      </c>
      <c r="BS53" s="40">
        <v>0.57999999999999996</v>
      </c>
      <c r="BT53" s="40">
        <v>0.57999999999999996</v>
      </c>
      <c r="BU53" s="40">
        <v>0.57999999999999996</v>
      </c>
      <c r="BV53" s="40">
        <v>0.57999999999999996</v>
      </c>
      <c r="BW53" s="40">
        <v>0.57999999999999996</v>
      </c>
      <c r="BX53" s="40">
        <v>0.57999999999999996</v>
      </c>
      <c r="BY53" s="40">
        <v>0.57999999999999996</v>
      </c>
      <c r="BZ53" s="40">
        <v>0.57999999999999996</v>
      </c>
      <c r="CA53" s="40">
        <v>0.57999999999999996</v>
      </c>
      <c r="CB53" s="40">
        <v>0.57999999999999996</v>
      </c>
      <c r="CC53" s="40">
        <v>0.57999999999999996</v>
      </c>
      <c r="CD53" s="40">
        <v>0.57999999999999996</v>
      </c>
      <c r="CE53" s="40">
        <v>0.57999999999999996</v>
      </c>
      <c r="CF53" s="40">
        <v>0.57999999999999996</v>
      </c>
      <c r="CG53" s="40">
        <v>0.57999999999999996</v>
      </c>
      <c r="CH53" s="40">
        <v>0.57999999999999996</v>
      </c>
      <c r="CI53" s="40">
        <v>0.57999999999999996</v>
      </c>
      <c r="CJ53" s="40">
        <v>0.57999999999999996</v>
      </c>
      <c r="CK53" s="40">
        <v>0.57999999999999996</v>
      </c>
      <c r="CL53" s="40">
        <v>0.57999999999999996</v>
      </c>
      <c r="CM53" s="40">
        <v>0.57999999999999996</v>
      </c>
      <c r="CN53" s="40">
        <v>0.57999999999999996</v>
      </c>
      <c r="CO53" s="40">
        <v>0.57999999999999996</v>
      </c>
      <c r="CP53" s="40">
        <v>0.57999999999999996</v>
      </c>
      <c r="CQ53" s="40">
        <v>0.57999999999999996</v>
      </c>
      <c r="CR53" s="40">
        <v>0.57999999999999996</v>
      </c>
      <c r="CS53" s="40">
        <v>0.57999999999999996</v>
      </c>
      <c r="CT53" s="40">
        <v>0.57999999999999996</v>
      </c>
      <c r="CU53" s="40">
        <v>0.57999999999999996</v>
      </c>
      <c r="CV53" s="40">
        <v>0.57999999999999996</v>
      </c>
      <c r="CW53" s="40">
        <v>0.57999999999999996</v>
      </c>
      <c r="CX53" s="40">
        <v>0.57999999999999996</v>
      </c>
      <c r="CY53" s="41">
        <v>0.57999999999999996</v>
      </c>
      <c r="DA53" s="157"/>
      <c r="DB53" s="158"/>
    </row>
    <row r="54" spans="4:106" ht="3" customHeight="1" x14ac:dyDescent="0.15">
      <c r="D54" s="39">
        <v>1</v>
      </c>
      <c r="E54" s="40">
        <v>0.99</v>
      </c>
      <c r="F54" s="40">
        <v>0.98</v>
      </c>
      <c r="G54" s="40">
        <v>0.97</v>
      </c>
      <c r="H54" s="40">
        <v>0.96</v>
      </c>
      <c r="I54" s="40">
        <v>0.95</v>
      </c>
      <c r="J54" s="40">
        <v>0.94</v>
      </c>
      <c r="K54" s="40">
        <v>0.93</v>
      </c>
      <c r="L54" s="40">
        <v>0.92</v>
      </c>
      <c r="M54" s="40">
        <v>0.91</v>
      </c>
      <c r="N54" s="40">
        <v>0.9</v>
      </c>
      <c r="O54" s="40">
        <v>0.89</v>
      </c>
      <c r="P54" s="40">
        <v>0.88</v>
      </c>
      <c r="Q54" s="40">
        <v>0.87</v>
      </c>
      <c r="R54" s="40">
        <v>0.86</v>
      </c>
      <c r="S54" s="40">
        <v>0.85</v>
      </c>
      <c r="T54" s="40">
        <v>0.84</v>
      </c>
      <c r="U54" s="40">
        <v>0.83</v>
      </c>
      <c r="V54" s="40">
        <v>0.82</v>
      </c>
      <c r="W54" s="40">
        <v>0.81</v>
      </c>
      <c r="X54" s="40">
        <v>0.8</v>
      </c>
      <c r="Y54" s="40">
        <v>0.79</v>
      </c>
      <c r="Z54" s="40">
        <v>0.78</v>
      </c>
      <c r="AA54" s="40">
        <v>0.77</v>
      </c>
      <c r="AB54" s="40">
        <v>0.76</v>
      </c>
      <c r="AC54" s="40">
        <v>0.75</v>
      </c>
      <c r="AD54" s="40">
        <v>0.74</v>
      </c>
      <c r="AE54" s="40">
        <v>0.73</v>
      </c>
      <c r="AF54" s="40">
        <v>0.72</v>
      </c>
      <c r="AG54" s="40">
        <v>0.71</v>
      </c>
      <c r="AH54" s="40">
        <v>0.7</v>
      </c>
      <c r="AI54" s="40">
        <v>0.69</v>
      </c>
      <c r="AJ54" s="40">
        <v>0.68</v>
      </c>
      <c r="AK54" s="40">
        <v>0.67</v>
      </c>
      <c r="AL54" s="40">
        <v>0.66</v>
      </c>
      <c r="AM54" s="40">
        <v>0.65</v>
      </c>
      <c r="AN54" s="40">
        <v>0.64</v>
      </c>
      <c r="AO54" s="40">
        <v>0.63</v>
      </c>
      <c r="AP54" s="40">
        <v>0.62</v>
      </c>
      <c r="AQ54" s="40">
        <v>0.61</v>
      </c>
      <c r="AR54" s="40">
        <v>0.6</v>
      </c>
      <c r="AS54" s="40">
        <v>0.59</v>
      </c>
      <c r="AT54" s="40">
        <v>0.57999999999999996</v>
      </c>
      <c r="AU54" s="40">
        <v>0.56999999999999995</v>
      </c>
      <c r="AV54" s="40">
        <v>0.56999999999999995</v>
      </c>
      <c r="AW54" s="40">
        <v>0.56999999999999995</v>
      </c>
      <c r="AX54" s="40">
        <v>0.56999999999999995</v>
      </c>
      <c r="AY54" s="40">
        <v>0.56999999999999995</v>
      </c>
      <c r="AZ54" s="40">
        <v>0.56999999999999995</v>
      </c>
      <c r="BA54" s="40">
        <v>0.56999999999999995</v>
      </c>
      <c r="BB54" s="40">
        <v>0.56999999999999995</v>
      </c>
      <c r="BC54" s="40">
        <v>0.56999999999999995</v>
      </c>
      <c r="BD54" s="40">
        <v>0.56999999999999995</v>
      </c>
      <c r="BE54" s="40">
        <v>0.56999999999999995</v>
      </c>
      <c r="BF54" s="40">
        <v>0.56999999999999995</v>
      </c>
      <c r="BG54" s="40">
        <v>0.56999999999999995</v>
      </c>
      <c r="BH54" s="40">
        <v>0.56999999999999995</v>
      </c>
      <c r="BI54" s="40">
        <v>0.56999999999999995</v>
      </c>
      <c r="BJ54" s="40">
        <v>0.56999999999999995</v>
      </c>
      <c r="BK54" s="40">
        <v>0.56999999999999995</v>
      </c>
      <c r="BL54" s="40">
        <v>0.56999999999999995</v>
      </c>
      <c r="BM54" s="40">
        <v>0.56999999999999995</v>
      </c>
      <c r="BN54" s="40">
        <v>0.56999999999999995</v>
      </c>
      <c r="BO54" s="40">
        <v>0.56999999999999995</v>
      </c>
      <c r="BP54" s="40">
        <v>0.56999999999999995</v>
      </c>
      <c r="BQ54" s="40">
        <v>0.56999999999999995</v>
      </c>
      <c r="BR54" s="40">
        <v>0.56999999999999995</v>
      </c>
      <c r="BS54" s="40">
        <v>0.56999999999999995</v>
      </c>
      <c r="BT54" s="40">
        <v>0.56999999999999995</v>
      </c>
      <c r="BU54" s="40">
        <v>0.56999999999999995</v>
      </c>
      <c r="BV54" s="40">
        <v>0.56999999999999995</v>
      </c>
      <c r="BW54" s="40">
        <v>0.56999999999999995</v>
      </c>
      <c r="BX54" s="40">
        <v>0.56999999999999995</v>
      </c>
      <c r="BY54" s="40">
        <v>0.56999999999999995</v>
      </c>
      <c r="BZ54" s="40">
        <v>0.56999999999999995</v>
      </c>
      <c r="CA54" s="40">
        <v>0.56999999999999995</v>
      </c>
      <c r="CB54" s="40">
        <v>0.56999999999999995</v>
      </c>
      <c r="CC54" s="40">
        <v>0.56999999999999995</v>
      </c>
      <c r="CD54" s="40">
        <v>0.56999999999999995</v>
      </c>
      <c r="CE54" s="40">
        <v>0.56999999999999995</v>
      </c>
      <c r="CF54" s="40">
        <v>0.56999999999999995</v>
      </c>
      <c r="CG54" s="40">
        <v>0.56999999999999995</v>
      </c>
      <c r="CH54" s="40">
        <v>0.56999999999999995</v>
      </c>
      <c r="CI54" s="40">
        <v>0.56999999999999995</v>
      </c>
      <c r="CJ54" s="40">
        <v>0.56999999999999995</v>
      </c>
      <c r="CK54" s="40">
        <v>0.56999999999999995</v>
      </c>
      <c r="CL54" s="40">
        <v>0.56999999999999995</v>
      </c>
      <c r="CM54" s="40">
        <v>0.56999999999999995</v>
      </c>
      <c r="CN54" s="40">
        <v>0.56999999999999995</v>
      </c>
      <c r="CO54" s="40">
        <v>0.56999999999999995</v>
      </c>
      <c r="CP54" s="40">
        <v>0.56999999999999995</v>
      </c>
      <c r="CQ54" s="40">
        <v>0.56999999999999995</v>
      </c>
      <c r="CR54" s="40">
        <v>0.56999999999999995</v>
      </c>
      <c r="CS54" s="40">
        <v>0.56999999999999995</v>
      </c>
      <c r="CT54" s="40">
        <v>0.56999999999999995</v>
      </c>
      <c r="CU54" s="40">
        <v>0.56999999999999995</v>
      </c>
      <c r="CV54" s="40">
        <v>0.56999999999999995</v>
      </c>
      <c r="CW54" s="40">
        <v>0.56999999999999995</v>
      </c>
      <c r="CX54" s="40">
        <v>0.56999999999999995</v>
      </c>
      <c r="CY54" s="41">
        <v>0.56999999999999995</v>
      </c>
      <c r="DA54" s="157"/>
      <c r="DB54" s="158"/>
    </row>
    <row r="55" spans="4:106" ht="3" customHeight="1" x14ac:dyDescent="0.15">
      <c r="D55" s="39">
        <v>1</v>
      </c>
      <c r="E55" s="40">
        <v>0.99</v>
      </c>
      <c r="F55" s="40">
        <v>0.98</v>
      </c>
      <c r="G55" s="40">
        <v>0.97</v>
      </c>
      <c r="H55" s="40">
        <v>0.96</v>
      </c>
      <c r="I55" s="40">
        <v>0.95</v>
      </c>
      <c r="J55" s="40">
        <v>0.94</v>
      </c>
      <c r="K55" s="40">
        <v>0.93</v>
      </c>
      <c r="L55" s="40">
        <v>0.92</v>
      </c>
      <c r="M55" s="40">
        <v>0.91</v>
      </c>
      <c r="N55" s="40">
        <v>0.9</v>
      </c>
      <c r="O55" s="40">
        <v>0.89</v>
      </c>
      <c r="P55" s="40">
        <v>0.88</v>
      </c>
      <c r="Q55" s="40">
        <v>0.87</v>
      </c>
      <c r="R55" s="40">
        <v>0.86</v>
      </c>
      <c r="S55" s="40">
        <v>0.85</v>
      </c>
      <c r="T55" s="40">
        <v>0.84</v>
      </c>
      <c r="U55" s="40">
        <v>0.83</v>
      </c>
      <c r="V55" s="40">
        <v>0.82</v>
      </c>
      <c r="W55" s="40">
        <v>0.81</v>
      </c>
      <c r="X55" s="40">
        <v>0.8</v>
      </c>
      <c r="Y55" s="40">
        <v>0.79</v>
      </c>
      <c r="Z55" s="40">
        <v>0.78</v>
      </c>
      <c r="AA55" s="40">
        <v>0.77</v>
      </c>
      <c r="AB55" s="40">
        <v>0.76</v>
      </c>
      <c r="AC55" s="40">
        <v>0.75</v>
      </c>
      <c r="AD55" s="40">
        <v>0.74</v>
      </c>
      <c r="AE55" s="40">
        <v>0.73</v>
      </c>
      <c r="AF55" s="40">
        <v>0.72</v>
      </c>
      <c r="AG55" s="40">
        <v>0.71</v>
      </c>
      <c r="AH55" s="40">
        <v>0.7</v>
      </c>
      <c r="AI55" s="40">
        <v>0.69</v>
      </c>
      <c r="AJ55" s="40">
        <v>0.68</v>
      </c>
      <c r="AK55" s="40">
        <v>0.67</v>
      </c>
      <c r="AL55" s="40">
        <v>0.66</v>
      </c>
      <c r="AM55" s="40">
        <v>0.65</v>
      </c>
      <c r="AN55" s="40">
        <v>0.64</v>
      </c>
      <c r="AO55" s="40">
        <v>0.63</v>
      </c>
      <c r="AP55" s="40">
        <v>0.62</v>
      </c>
      <c r="AQ55" s="40">
        <v>0.61</v>
      </c>
      <c r="AR55" s="40">
        <v>0.6</v>
      </c>
      <c r="AS55" s="40">
        <v>0.59</v>
      </c>
      <c r="AT55" s="40">
        <v>0.57999999999999996</v>
      </c>
      <c r="AU55" s="40">
        <v>0.56999999999999995</v>
      </c>
      <c r="AV55" s="40">
        <v>0.56000000000000005</v>
      </c>
      <c r="AW55" s="40">
        <v>0.56000000000000005</v>
      </c>
      <c r="AX55" s="40">
        <v>0.56000000000000005</v>
      </c>
      <c r="AY55" s="40">
        <v>0.56000000000000005</v>
      </c>
      <c r="AZ55" s="40">
        <v>0.56000000000000005</v>
      </c>
      <c r="BA55" s="40">
        <v>0.56000000000000005</v>
      </c>
      <c r="BB55" s="40">
        <v>0.56000000000000005</v>
      </c>
      <c r="BC55" s="40">
        <v>0.56000000000000005</v>
      </c>
      <c r="BD55" s="40">
        <v>0.56000000000000005</v>
      </c>
      <c r="BE55" s="40">
        <v>0.56000000000000005</v>
      </c>
      <c r="BF55" s="40">
        <v>0.56000000000000005</v>
      </c>
      <c r="BG55" s="40">
        <v>0.56000000000000005</v>
      </c>
      <c r="BH55" s="40">
        <v>0.56000000000000005</v>
      </c>
      <c r="BI55" s="40">
        <v>0.56000000000000005</v>
      </c>
      <c r="BJ55" s="40">
        <v>0.56000000000000005</v>
      </c>
      <c r="BK55" s="40">
        <v>0.56000000000000005</v>
      </c>
      <c r="BL55" s="40">
        <v>0.56000000000000005</v>
      </c>
      <c r="BM55" s="40">
        <v>0.56000000000000005</v>
      </c>
      <c r="BN55" s="40">
        <v>0.56000000000000005</v>
      </c>
      <c r="BO55" s="40">
        <v>0.56000000000000005</v>
      </c>
      <c r="BP55" s="40">
        <v>0.56000000000000005</v>
      </c>
      <c r="BQ55" s="40">
        <v>0.56000000000000005</v>
      </c>
      <c r="BR55" s="40">
        <v>0.56000000000000005</v>
      </c>
      <c r="BS55" s="40">
        <v>0.56000000000000005</v>
      </c>
      <c r="BT55" s="40">
        <v>0.56000000000000005</v>
      </c>
      <c r="BU55" s="40">
        <v>0.56000000000000005</v>
      </c>
      <c r="BV55" s="40">
        <v>0.56000000000000005</v>
      </c>
      <c r="BW55" s="40">
        <v>0.56000000000000005</v>
      </c>
      <c r="BX55" s="40">
        <v>0.56000000000000005</v>
      </c>
      <c r="BY55" s="40">
        <v>0.56000000000000005</v>
      </c>
      <c r="BZ55" s="40">
        <v>0.56000000000000005</v>
      </c>
      <c r="CA55" s="40">
        <v>0.56000000000000005</v>
      </c>
      <c r="CB55" s="40">
        <v>0.56000000000000005</v>
      </c>
      <c r="CC55" s="40">
        <v>0.56000000000000005</v>
      </c>
      <c r="CD55" s="40">
        <v>0.56000000000000005</v>
      </c>
      <c r="CE55" s="40">
        <v>0.56000000000000005</v>
      </c>
      <c r="CF55" s="40">
        <v>0.56000000000000005</v>
      </c>
      <c r="CG55" s="40">
        <v>0.56000000000000005</v>
      </c>
      <c r="CH55" s="40">
        <v>0.56000000000000005</v>
      </c>
      <c r="CI55" s="40">
        <v>0.56000000000000005</v>
      </c>
      <c r="CJ55" s="40">
        <v>0.56000000000000005</v>
      </c>
      <c r="CK55" s="40">
        <v>0.56000000000000005</v>
      </c>
      <c r="CL55" s="40">
        <v>0.56000000000000005</v>
      </c>
      <c r="CM55" s="40">
        <v>0.56000000000000005</v>
      </c>
      <c r="CN55" s="40">
        <v>0.56000000000000005</v>
      </c>
      <c r="CO55" s="40">
        <v>0.56000000000000005</v>
      </c>
      <c r="CP55" s="40">
        <v>0.56000000000000005</v>
      </c>
      <c r="CQ55" s="40">
        <v>0.56000000000000005</v>
      </c>
      <c r="CR55" s="40">
        <v>0.56000000000000005</v>
      </c>
      <c r="CS55" s="40">
        <v>0.56000000000000005</v>
      </c>
      <c r="CT55" s="40">
        <v>0.56000000000000005</v>
      </c>
      <c r="CU55" s="40">
        <v>0.56000000000000005</v>
      </c>
      <c r="CV55" s="40">
        <v>0.56000000000000005</v>
      </c>
      <c r="CW55" s="40">
        <v>0.56000000000000005</v>
      </c>
      <c r="CX55" s="40">
        <v>0.56000000000000005</v>
      </c>
      <c r="CY55" s="41">
        <v>0.56000000000000005</v>
      </c>
      <c r="DA55" s="128"/>
      <c r="DB55" s="129"/>
    </row>
    <row r="56" spans="4:106" ht="3" customHeight="1" x14ac:dyDescent="0.15">
      <c r="D56" s="39">
        <v>1</v>
      </c>
      <c r="E56" s="40">
        <v>0.99</v>
      </c>
      <c r="F56" s="40">
        <v>0.98</v>
      </c>
      <c r="G56" s="40">
        <v>0.97</v>
      </c>
      <c r="H56" s="40">
        <v>0.96</v>
      </c>
      <c r="I56" s="40">
        <v>0.95</v>
      </c>
      <c r="J56" s="40">
        <v>0.94</v>
      </c>
      <c r="K56" s="40">
        <v>0.93</v>
      </c>
      <c r="L56" s="40">
        <v>0.92</v>
      </c>
      <c r="M56" s="40">
        <v>0.91</v>
      </c>
      <c r="N56" s="40">
        <v>0.9</v>
      </c>
      <c r="O56" s="40">
        <v>0.89</v>
      </c>
      <c r="P56" s="40">
        <v>0.88</v>
      </c>
      <c r="Q56" s="40">
        <v>0.87</v>
      </c>
      <c r="R56" s="40">
        <v>0.86</v>
      </c>
      <c r="S56" s="40">
        <v>0.85</v>
      </c>
      <c r="T56" s="40">
        <v>0.84</v>
      </c>
      <c r="U56" s="40">
        <v>0.83</v>
      </c>
      <c r="V56" s="40">
        <v>0.82</v>
      </c>
      <c r="W56" s="40">
        <v>0.81</v>
      </c>
      <c r="X56" s="40">
        <v>0.8</v>
      </c>
      <c r="Y56" s="40">
        <v>0.79</v>
      </c>
      <c r="Z56" s="40">
        <v>0.78</v>
      </c>
      <c r="AA56" s="40">
        <v>0.77</v>
      </c>
      <c r="AB56" s="40">
        <v>0.76</v>
      </c>
      <c r="AC56" s="40">
        <v>0.75</v>
      </c>
      <c r="AD56" s="40">
        <v>0.74</v>
      </c>
      <c r="AE56" s="40">
        <v>0.73</v>
      </c>
      <c r="AF56" s="40">
        <v>0.72</v>
      </c>
      <c r="AG56" s="40">
        <v>0.71</v>
      </c>
      <c r="AH56" s="40">
        <v>0.7</v>
      </c>
      <c r="AI56" s="40">
        <v>0.69</v>
      </c>
      <c r="AJ56" s="40">
        <v>0.68</v>
      </c>
      <c r="AK56" s="40">
        <v>0.67</v>
      </c>
      <c r="AL56" s="40">
        <v>0.66</v>
      </c>
      <c r="AM56" s="40">
        <v>0.65</v>
      </c>
      <c r="AN56" s="40">
        <v>0.64</v>
      </c>
      <c r="AO56" s="40">
        <v>0.63</v>
      </c>
      <c r="AP56" s="40">
        <v>0.62</v>
      </c>
      <c r="AQ56" s="40">
        <v>0.61</v>
      </c>
      <c r="AR56" s="40">
        <v>0.6</v>
      </c>
      <c r="AS56" s="40">
        <v>0.59</v>
      </c>
      <c r="AT56" s="40">
        <v>0.57999999999999996</v>
      </c>
      <c r="AU56" s="40">
        <v>0.56999999999999995</v>
      </c>
      <c r="AV56" s="40">
        <v>0.56000000000000005</v>
      </c>
      <c r="AW56" s="40">
        <v>0.55000000000000004</v>
      </c>
      <c r="AX56" s="40">
        <v>0.55000000000000004</v>
      </c>
      <c r="AY56" s="40">
        <v>0.55000000000000004</v>
      </c>
      <c r="AZ56" s="40">
        <v>0.55000000000000004</v>
      </c>
      <c r="BA56" s="40">
        <v>0.55000000000000004</v>
      </c>
      <c r="BB56" s="40">
        <v>0.55000000000000004</v>
      </c>
      <c r="BC56" s="40">
        <v>0.55000000000000004</v>
      </c>
      <c r="BD56" s="40">
        <v>0.55000000000000004</v>
      </c>
      <c r="BE56" s="40">
        <v>0.55000000000000004</v>
      </c>
      <c r="BF56" s="40">
        <v>0.55000000000000004</v>
      </c>
      <c r="BG56" s="40">
        <v>0.55000000000000004</v>
      </c>
      <c r="BH56" s="40">
        <v>0.55000000000000004</v>
      </c>
      <c r="BI56" s="40">
        <v>0.55000000000000004</v>
      </c>
      <c r="BJ56" s="40">
        <v>0.55000000000000004</v>
      </c>
      <c r="BK56" s="40">
        <v>0.55000000000000004</v>
      </c>
      <c r="BL56" s="40">
        <v>0.55000000000000004</v>
      </c>
      <c r="BM56" s="40">
        <v>0.55000000000000004</v>
      </c>
      <c r="BN56" s="40">
        <v>0.55000000000000004</v>
      </c>
      <c r="BO56" s="40">
        <v>0.55000000000000004</v>
      </c>
      <c r="BP56" s="40">
        <v>0.55000000000000004</v>
      </c>
      <c r="BQ56" s="40">
        <v>0.55000000000000004</v>
      </c>
      <c r="BR56" s="40">
        <v>0.55000000000000004</v>
      </c>
      <c r="BS56" s="40">
        <v>0.55000000000000004</v>
      </c>
      <c r="BT56" s="40">
        <v>0.55000000000000004</v>
      </c>
      <c r="BU56" s="40">
        <v>0.55000000000000004</v>
      </c>
      <c r="BV56" s="40">
        <v>0.55000000000000004</v>
      </c>
      <c r="BW56" s="40">
        <v>0.55000000000000004</v>
      </c>
      <c r="BX56" s="40">
        <v>0.55000000000000004</v>
      </c>
      <c r="BY56" s="40">
        <v>0.55000000000000004</v>
      </c>
      <c r="BZ56" s="40">
        <v>0.55000000000000004</v>
      </c>
      <c r="CA56" s="40">
        <v>0.55000000000000004</v>
      </c>
      <c r="CB56" s="40">
        <v>0.55000000000000004</v>
      </c>
      <c r="CC56" s="40">
        <v>0.55000000000000004</v>
      </c>
      <c r="CD56" s="40">
        <v>0.55000000000000004</v>
      </c>
      <c r="CE56" s="40">
        <v>0.55000000000000004</v>
      </c>
      <c r="CF56" s="40">
        <v>0.55000000000000004</v>
      </c>
      <c r="CG56" s="40">
        <v>0.55000000000000004</v>
      </c>
      <c r="CH56" s="40">
        <v>0.55000000000000004</v>
      </c>
      <c r="CI56" s="40">
        <v>0.55000000000000004</v>
      </c>
      <c r="CJ56" s="40">
        <v>0.55000000000000004</v>
      </c>
      <c r="CK56" s="40">
        <v>0.55000000000000004</v>
      </c>
      <c r="CL56" s="40">
        <v>0.55000000000000004</v>
      </c>
      <c r="CM56" s="40">
        <v>0.55000000000000004</v>
      </c>
      <c r="CN56" s="40">
        <v>0.55000000000000004</v>
      </c>
      <c r="CO56" s="40">
        <v>0.55000000000000004</v>
      </c>
      <c r="CP56" s="40">
        <v>0.55000000000000004</v>
      </c>
      <c r="CQ56" s="40">
        <v>0.55000000000000004</v>
      </c>
      <c r="CR56" s="40">
        <v>0.55000000000000004</v>
      </c>
      <c r="CS56" s="40">
        <v>0.55000000000000004</v>
      </c>
      <c r="CT56" s="40">
        <v>0.55000000000000004</v>
      </c>
      <c r="CU56" s="40">
        <v>0.55000000000000004</v>
      </c>
      <c r="CV56" s="40">
        <v>0.55000000000000004</v>
      </c>
      <c r="CW56" s="40">
        <v>0.55000000000000004</v>
      </c>
      <c r="CX56" s="40">
        <v>0.55000000000000004</v>
      </c>
      <c r="CY56" s="41">
        <v>0.55000000000000004</v>
      </c>
    </row>
    <row r="57" spans="4:106" ht="3" customHeight="1" x14ac:dyDescent="0.15">
      <c r="D57" s="39">
        <v>1</v>
      </c>
      <c r="E57" s="40">
        <v>0.99</v>
      </c>
      <c r="F57" s="40">
        <v>0.98</v>
      </c>
      <c r="G57" s="40">
        <v>0.97</v>
      </c>
      <c r="H57" s="40">
        <v>0.96</v>
      </c>
      <c r="I57" s="40">
        <v>0.95</v>
      </c>
      <c r="J57" s="40">
        <v>0.94</v>
      </c>
      <c r="K57" s="40">
        <v>0.93</v>
      </c>
      <c r="L57" s="40">
        <v>0.92</v>
      </c>
      <c r="M57" s="40">
        <v>0.91</v>
      </c>
      <c r="N57" s="40">
        <v>0.9</v>
      </c>
      <c r="O57" s="40">
        <v>0.89</v>
      </c>
      <c r="P57" s="40">
        <v>0.88</v>
      </c>
      <c r="Q57" s="40">
        <v>0.87</v>
      </c>
      <c r="R57" s="40">
        <v>0.86</v>
      </c>
      <c r="S57" s="40">
        <v>0.85</v>
      </c>
      <c r="T57" s="40">
        <v>0.84</v>
      </c>
      <c r="U57" s="40">
        <v>0.83</v>
      </c>
      <c r="V57" s="40">
        <v>0.82</v>
      </c>
      <c r="W57" s="40">
        <v>0.81</v>
      </c>
      <c r="X57" s="40">
        <v>0.8</v>
      </c>
      <c r="Y57" s="40">
        <v>0.79</v>
      </c>
      <c r="Z57" s="40">
        <v>0.78</v>
      </c>
      <c r="AA57" s="40">
        <v>0.77</v>
      </c>
      <c r="AB57" s="40">
        <v>0.76</v>
      </c>
      <c r="AC57" s="40">
        <v>0.75</v>
      </c>
      <c r="AD57" s="40">
        <v>0.74</v>
      </c>
      <c r="AE57" s="40">
        <v>0.73</v>
      </c>
      <c r="AF57" s="40">
        <v>0.72</v>
      </c>
      <c r="AG57" s="40">
        <v>0.71</v>
      </c>
      <c r="AH57" s="40">
        <v>0.7</v>
      </c>
      <c r="AI57" s="40">
        <v>0.69</v>
      </c>
      <c r="AJ57" s="40">
        <v>0.68</v>
      </c>
      <c r="AK57" s="40">
        <v>0.67</v>
      </c>
      <c r="AL57" s="40">
        <v>0.66</v>
      </c>
      <c r="AM57" s="40">
        <v>0.65</v>
      </c>
      <c r="AN57" s="40">
        <v>0.64</v>
      </c>
      <c r="AO57" s="40">
        <v>0.63</v>
      </c>
      <c r="AP57" s="40">
        <v>0.62</v>
      </c>
      <c r="AQ57" s="40">
        <v>0.61</v>
      </c>
      <c r="AR57" s="40">
        <v>0.6</v>
      </c>
      <c r="AS57" s="40">
        <v>0.59</v>
      </c>
      <c r="AT57" s="40">
        <v>0.57999999999999996</v>
      </c>
      <c r="AU57" s="40">
        <v>0.56999999999999995</v>
      </c>
      <c r="AV57" s="40">
        <v>0.56000000000000005</v>
      </c>
      <c r="AW57" s="40">
        <v>0.55000000000000004</v>
      </c>
      <c r="AX57" s="40">
        <v>0.54</v>
      </c>
      <c r="AY57" s="40">
        <v>0.54</v>
      </c>
      <c r="AZ57" s="40">
        <v>0.54</v>
      </c>
      <c r="BA57" s="40">
        <v>0.54</v>
      </c>
      <c r="BB57" s="40">
        <v>0.54</v>
      </c>
      <c r="BC57" s="40">
        <v>0.54</v>
      </c>
      <c r="BD57" s="40">
        <v>0.54</v>
      </c>
      <c r="BE57" s="40">
        <v>0.54</v>
      </c>
      <c r="BF57" s="40">
        <v>0.54</v>
      </c>
      <c r="BG57" s="40">
        <v>0.54</v>
      </c>
      <c r="BH57" s="40">
        <v>0.54</v>
      </c>
      <c r="BI57" s="40">
        <v>0.54</v>
      </c>
      <c r="BJ57" s="40">
        <v>0.54</v>
      </c>
      <c r="BK57" s="40">
        <v>0.54</v>
      </c>
      <c r="BL57" s="40">
        <v>0.54</v>
      </c>
      <c r="BM57" s="40">
        <v>0.54</v>
      </c>
      <c r="BN57" s="40">
        <v>0.54</v>
      </c>
      <c r="BO57" s="40">
        <v>0.54</v>
      </c>
      <c r="BP57" s="40">
        <v>0.54</v>
      </c>
      <c r="BQ57" s="40">
        <v>0.54</v>
      </c>
      <c r="BR57" s="40">
        <v>0.54</v>
      </c>
      <c r="BS57" s="40">
        <v>0.54</v>
      </c>
      <c r="BT57" s="40">
        <v>0.54</v>
      </c>
      <c r="BU57" s="40">
        <v>0.54</v>
      </c>
      <c r="BV57" s="40">
        <v>0.54</v>
      </c>
      <c r="BW57" s="40">
        <v>0.54</v>
      </c>
      <c r="BX57" s="40">
        <v>0.54</v>
      </c>
      <c r="BY57" s="40">
        <v>0.54</v>
      </c>
      <c r="BZ57" s="40">
        <v>0.54</v>
      </c>
      <c r="CA57" s="40">
        <v>0.54</v>
      </c>
      <c r="CB57" s="40">
        <v>0.54</v>
      </c>
      <c r="CC57" s="40">
        <v>0.54</v>
      </c>
      <c r="CD57" s="40">
        <v>0.54</v>
      </c>
      <c r="CE57" s="40">
        <v>0.54</v>
      </c>
      <c r="CF57" s="40">
        <v>0.54</v>
      </c>
      <c r="CG57" s="40">
        <v>0.54</v>
      </c>
      <c r="CH57" s="40">
        <v>0.54</v>
      </c>
      <c r="CI57" s="40">
        <v>0.54</v>
      </c>
      <c r="CJ57" s="40">
        <v>0.54</v>
      </c>
      <c r="CK57" s="40">
        <v>0.54</v>
      </c>
      <c r="CL57" s="40">
        <v>0.54</v>
      </c>
      <c r="CM57" s="40">
        <v>0.54</v>
      </c>
      <c r="CN57" s="40">
        <v>0.54</v>
      </c>
      <c r="CO57" s="40">
        <v>0.54</v>
      </c>
      <c r="CP57" s="40">
        <v>0.54</v>
      </c>
      <c r="CQ57" s="40">
        <v>0.54</v>
      </c>
      <c r="CR57" s="40">
        <v>0.54</v>
      </c>
      <c r="CS57" s="40">
        <v>0.54</v>
      </c>
      <c r="CT57" s="40">
        <v>0.54</v>
      </c>
      <c r="CU57" s="40">
        <v>0.54</v>
      </c>
      <c r="CV57" s="40">
        <v>0.54</v>
      </c>
      <c r="CW57" s="40">
        <v>0.54</v>
      </c>
      <c r="CX57" s="40">
        <v>0.54</v>
      </c>
      <c r="CY57" s="41">
        <v>0.54</v>
      </c>
    </row>
    <row r="58" spans="4:106" ht="3" customHeight="1" x14ac:dyDescent="0.15">
      <c r="D58" s="39">
        <v>1</v>
      </c>
      <c r="E58" s="40">
        <v>0.99</v>
      </c>
      <c r="F58" s="40">
        <v>0.98</v>
      </c>
      <c r="G58" s="40">
        <v>0.97</v>
      </c>
      <c r="H58" s="40">
        <v>0.96</v>
      </c>
      <c r="I58" s="40">
        <v>0.95</v>
      </c>
      <c r="J58" s="40">
        <v>0.94</v>
      </c>
      <c r="K58" s="40">
        <v>0.93</v>
      </c>
      <c r="L58" s="40">
        <v>0.92</v>
      </c>
      <c r="M58" s="40">
        <v>0.91</v>
      </c>
      <c r="N58" s="40">
        <v>0.9</v>
      </c>
      <c r="O58" s="40">
        <v>0.89</v>
      </c>
      <c r="P58" s="40">
        <v>0.88</v>
      </c>
      <c r="Q58" s="40">
        <v>0.87</v>
      </c>
      <c r="R58" s="40">
        <v>0.86</v>
      </c>
      <c r="S58" s="40">
        <v>0.85</v>
      </c>
      <c r="T58" s="40">
        <v>0.84</v>
      </c>
      <c r="U58" s="40">
        <v>0.83</v>
      </c>
      <c r="V58" s="40">
        <v>0.82</v>
      </c>
      <c r="W58" s="40">
        <v>0.81</v>
      </c>
      <c r="X58" s="40">
        <v>0.8</v>
      </c>
      <c r="Y58" s="40">
        <v>0.79</v>
      </c>
      <c r="Z58" s="40">
        <v>0.78</v>
      </c>
      <c r="AA58" s="40">
        <v>0.77</v>
      </c>
      <c r="AB58" s="40">
        <v>0.76</v>
      </c>
      <c r="AC58" s="40">
        <v>0.75</v>
      </c>
      <c r="AD58" s="40">
        <v>0.74</v>
      </c>
      <c r="AE58" s="40">
        <v>0.73</v>
      </c>
      <c r="AF58" s="40">
        <v>0.72</v>
      </c>
      <c r="AG58" s="40">
        <v>0.71</v>
      </c>
      <c r="AH58" s="40">
        <v>0.7</v>
      </c>
      <c r="AI58" s="40">
        <v>0.69</v>
      </c>
      <c r="AJ58" s="40">
        <v>0.68</v>
      </c>
      <c r="AK58" s="40">
        <v>0.67</v>
      </c>
      <c r="AL58" s="40">
        <v>0.66</v>
      </c>
      <c r="AM58" s="40">
        <v>0.65</v>
      </c>
      <c r="AN58" s="40">
        <v>0.64</v>
      </c>
      <c r="AO58" s="40">
        <v>0.63</v>
      </c>
      <c r="AP58" s="40">
        <v>0.62</v>
      </c>
      <c r="AQ58" s="40">
        <v>0.61</v>
      </c>
      <c r="AR58" s="40">
        <v>0.6</v>
      </c>
      <c r="AS58" s="40">
        <v>0.59</v>
      </c>
      <c r="AT58" s="40">
        <v>0.57999999999999996</v>
      </c>
      <c r="AU58" s="40">
        <v>0.56999999999999995</v>
      </c>
      <c r="AV58" s="40">
        <v>0.56000000000000005</v>
      </c>
      <c r="AW58" s="40">
        <v>0.55000000000000004</v>
      </c>
      <c r="AX58" s="40">
        <v>0.54</v>
      </c>
      <c r="AY58" s="40">
        <v>0.53</v>
      </c>
      <c r="AZ58" s="40">
        <v>0.53</v>
      </c>
      <c r="BA58" s="40">
        <v>0.53</v>
      </c>
      <c r="BB58" s="40">
        <v>0.53</v>
      </c>
      <c r="BC58" s="40">
        <v>0.53</v>
      </c>
      <c r="BD58" s="40">
        <v>0.53</v>
      </c>
      <c r="BE58" s="40">
        <v>0.53</v>
      </c>
      <c r="BF58" s="40">
        <v>0.53</v>
      </c>
      <c r="BG58" s="40">
        <v>0.53</v>
      </c>
      <c r="BH58" s="40">
        <v>0.53</v>
      </c>
      <c r="BI58" s="40">
        <v>0.53</v>
      </c>
      <c r="BJ58" s="40">
        <v>0.53</v>
      </c>
      <c r="BK58" s="40">
        <v>0.53</v>
      </c>
      <c r="BL58" s="40">
        <v>0.53</v>
      </c>
      <c r="BM58" s="40">
        <v>0.53</v>
      </c>
      <c r="BN58" s="40">
        <v>0.53</v>
      </c>
      <c r="BO58" s="40">
        <v>0.53</v>
      </c>
      <c r="BP58" s="40">
        <v>0.53</v>
      </c>
      <c r="BQ58" s="40">
        <v>0.53</v>
      </c>
      <c r="BR58" s="40">
        <v>0.53</v>
      </c>
      <c r="BS58" s="40">
        <v>0.53</v>
      </c>
      <c r="BT58" s="40">
        <v>0.53</v>
      </c>
      <c r="BU58" s="40">
        <v>0.53</v>
      </c>
      <c r="BV58" s="40">
        <v>0.53</v>
      </c>
      <c r="BW58" s="40">
        <v>0.53</v>
      </c>
      <c r="BX58" s="40">
        <v>0.53</v>
      </c>
      <c r="BY58" s="40">
        <v>0.53</v>
      </c>
      <c r="BZ58" s="40">
        <v>0.53</v>
      </c>
      <c r="CA58" s="40">
        <v>0.53</v>
      </c>
      <c r="CB58" s="40">
        <v>0.53</v>
      </c>
      <c r="CC58" s="40">
        <v>0.53</v>
      </c>
      <c r="CD58" s="40">
        <v>0.53</v>
      </c>
      <c r="CE58" s="40">
        <v>0.53</v>
      </c>
      <c r="CF58" s="40">
        <v>0.53</v>
      </c>
      <c r="CG58" s="40">
        <v>0.53</v>
      </c>
      <c r="CH58" s="40">
        <v>0.53</v>
      </c>
      <c r="CI58" s="40">
        <v>0.53</v>
      </c>
      <c r="CJ58" s="40">
        <v>0.53</v>
      </c>
      <c r="CK58" s="40">
        <v>0.53</v>
      </c>
      <c r="CL58" s="40">
        <v>0.53</v>
      </c>
      <c r="CM58" s="40">
        <v>0.53</v>
      </c>
      <c r="CN58" s="40">
        <v>0.53</v>
      </c>
      <c r="CO58" s="40">
        <v>0.53</v>
      </c>
      <c r="CP58" s="40">
        <v>0.53</v>
      </c>
      <c r="CQ58" s="40">
        <v>0.53</v>
      </c>
      <c r="CR58" s="40">
        <v>0.53</v>
      </c>
      <c r="CS58" s="40">
        <v>0.53</v>
      </c>
      <c r="CT58" s="40">
        <v>0.53</v>
      </c>
      <c r="CU58" s="40">
        <v>0.53</v>
      </c>
      <c r="CV58" s="40">
        <v>0.53</v>
      </c>
      <c r="CW58" s="40">
        <v>0.53</v>
      </c>
      <c r="CX58" s="40">
        <v>0.53</v>
      </c>
      <c r="CY58" s="41">
        <v>0.53</v>
      </c>
    </row>
    <row r="59" spans="4:106" ht="3" customHeight="1" x14ac:dyDescent="0.15">
      <c r="D59" s="39">
        <v>1</v>
      </c>
      <c r="E59" s="40">
        <v>0.99</v>
      </c>
      <c r="F59" s="40">
        <v>0.98</v>
      </c>
      <c r="G59" s="40">
        <v>0.97</v>
      </c>
      <c r="H59" s="40">
        <v>0.96</v>
      </c>
      <c r="I59" s="40">
        <v>0.95</v>
      </c>
      <c r="J59" s="40">
        <v>0.94</v>
      </c>
      <c r="K59" s="40">
        <v>0.93</v>
      </c>
      <c r="L59" s="40">
        <v>0.92</v>
      </c>
      <c r="M59" s="40">
        <v>0.91</v>
      </c>
      <c r="N59" s="40">
        <v>0.9</v>
      </c>
      <c r="O59" s="40">
        <v>0.89</v>
      </c>
      <c r="P59" s="40">
        <v>0.88</v>
      </c>
      <c r="Q59" s="40">
        <v>0.87</v>
      </c>
      <c r="R59" s="40">
        <v>0.86</v>
      </c>
      <c r="S59" s="40">
        <v>0.85</v>
      </c>
      <c r="T59" s="40">
        <v>0.84</v>
      </c>
      <c r="U59" s="40">
        <v>0.83</v>
      </c>
      <c r="V59" s="40">
        <v>0.82</v>
      </c>
      <c r="W59" s="40">
        <v>0.81</v>
      </c>
      <c r="X59" s="40">
        <v>0.8</v>
      </c>
      <c r="Y59" s="40">
        <v>0.79</v>
      </c>
      <c r="Z59" s="40">
        <v>0.78</v>
      </c>
      <c r="AA59" s="40">
        <v>0.77</v>
      </c>
      <c r="AB59" s="40">
        <v>0.76</v>
      </c>
      <c r="AC59" s="40">
        <v>0.75</v>
      </c>
      <c r="AD59" s="40">
        <v>0.74</v>
      </c>
      <c r="AE59" s="40">
        <v>0.73</v>
      </c>
      <c r="AF59" s="40">
        <v>0.72</v>
      </c>
      <c r="AG59" s="40">
        <v>0.71</v>
      </c>
      <c r="AH59" s="40">
        <v>0.7</v>
      </c>
      <c r="AI59" s="40">
        <v>0.69</v>
      </c>
      <c r="AJ59" s="40">
        <v>0.68</v>
      </c>
      <c r="AK59" s="40">
        <v>0.67</v>
      </c>
      <c r="AL59" s="40">
        <v>0.66</v>
      </c>
      <c r="AM59" s="40">
        <v>0.65</v>
      </c>
      <c r="AN59" s="40">
        <v>0.64</v>
      </c>
      <c r="AO59" s="40">
        <v>0.63</v>
      </c>
      <c r="AP59" s="40">
        <v>0.62</v>
      </c>
      <c r="AQ59" s="40">
        <v>0.61</v>
      </c>
      <c r="AR59" s="40">
        <v>0.6</v>
      </c>
      <c r="AS59" s="40">
        <v>0.59</v>
      </c>
      <c r="AT59" s="40">
        <v>0.57999999999999996</v>
      </c>
      <c r="AU59" s="40">
        <v>0.56999999999999995</v>
      </c>
      <c r="AV59" s="40">
        <v>0.56000000000000005</v>
      </c>
      <c r="AW59" s="40">
        <v>0.55000000000000004</v>
      </c>
      <c r="AX59" s="40">
        <v>0.54</v>
      </c>
      <c r="AY59" s="40">
        <v>0.53</v>
      </c>
      <c r="AZ59" s="40">
        <v>0.52</v>
      </c>
      <c r="BA59" s="40">
        <v>0.52</v>
      </c>
      <c r="BB59" s="40">
        <v>0.52</v>
      </c>
      <c r="BC59" s="40">
        <v>0.52</v>
      </c>
      <c r="BD59" s="40">
        <v>0.52</v>
      </c>
      <c r="BE59" s="40">
        <v>0.52</v>
      </c>
      <c r="BF59" s="40">
        <v>0.52</v>
      </c>
      <c r="BG59" s="40">
        <v>0.52</v>
      </c>
      <c r="BH59" s="40">
        <v>0.52</v>
      </c>
      <c r="BI59" s="40">
        <v>0.52</v>
      </c>
      <c r="BJ59" s="40">
        <v>0.52</v>
      </c>
      <c r="BK59" s="40">
        <v>0.52</v>
      </c>
      <c r="BL59" s="40">
        <v>0.52</v>
      </c>
      <c r="BM59" s="40">
        <v>0.52</v>
      </c>
      <c r="BN59" s="40">
        <v>0.52</v>
      </c>
      <c r="BO59" s="40">
        <v>0.52</v>
      </c>
      <c r="BP59" s="40">
        <v>0.52</v>
      </c>
      <c r="BQ59" s="40">
        <v>0.52</v>
      </c>
      <c r="BR59" s="40">
        <v>0.52</v>
      </c>
      <c r="BS59" s="40">
        <v>0.52</v>
      </c>
      <c r="BT59" s="40">
        <v>0.52</v>
      </c>
      <c r="BU59" s="40">
        <v>0.52</v>
      </c>
      <c r="BV59" s="40">
        <v>0.52</v>
      </c>
      <c r="BW59" s="40">
        <v>0.52</v>
      </c>
      <c r="BX59" s="40">
        <v>0.52</v>
      </c>
      <c r="BY59" s="40">
        <v>0.52</v>
      </c>
      <c r="BZ59" s="40">
        <v>0.52</v>
      </c>
      <c r="CA59" s="40">
        <v>0.52</v>
      </c>
      <c r="CB59" s="40">
        <v>0.52</v>
      </c>
      <c r="CC59" s="40">
        <v>0.52</v>
      </c>
      <c r="CD59" s="40">
        <v>0.52</v>
      </c>
      <c r="CE59" s="40">
        <v>0.52</v>
      </c>
      <c r="CF59" s="40">
        <v>0.52</v>
      </c>
      <c r="CG59" s="40">
        <v>0.52</v>
      </c>
      <c r="CH59" s="40">
        <v>0.52</v>
      </c>
      <c r="CI59" s="40">
        <v>0.52</v>
      </c>
      <c r="CJ59" s="40">
        <v>0.52</v>
      </c>
      <c r="CK59" s="40">
        <v>0.52</v>
      </c>
      <c r="CL59" s="40">
        <v>0.52</v>
      </c>
      <c r="CM59" s="40">
        <v>0.52</v>
      </c>
      <c r="CN59" s="40">
        <v>0.52</v>
      </c>
      <c r="CO59" s="40">
        <v>0.52</v>
      </c>
      <c r="CP59" s="40">
        <v>0.52</v>
      </c>
      <c r="CQ59" s="40">
        <v>0.52</v>
      </c>
      <c r="CR59" s="40">
        <v>0.52</v>
      </c>
      <c r="CS59" s="40">
        <v>0.52</v>
      </c>
      <c r="CT59" s="40">
        <v>0.52</v>
      </c>
      <c r="CU59" s="40">
        <v>0.52</v>
      </c>
      <c r="CV59" s="40">
        <v>0.52</v>
      </c>
      <c r="CW59" s="40">
        <v>0.52</v>
      </c>
      <c r="CX59" s="40">
        <v>0.52</v>
      </c>
      <c r="CY59" s="41">
        <v>0.52</v>
      </c>
    </row>
    <row r="60" spans="4:106" ht="3" customHeight="1" x14ac:dyDescent="0.15">
      <c r="D60" s="39">
        <v>1</v>
      </c>
      <c r="E60" s="40">
        <v>0.99</v>
      </c>
      <c r="F60" s="40">
        <v>0.98</v>
      </c>
      <c r="G60" s="40">
        <v>0.97</v>
      </c>
      <c r="H60" s="40">
        <v>0.96</v>
      </c>
      <c r="I60" s="40">
        <v>0.95</v>
      </c>
      <c r="J60" s="40">
        <v>0.94</v>
      </c>
      <c r="K60" s="40">
        <v>0.93</v>
      </c>
      <c r="L60" s="40">
        <v>0.92</v>
      </c>
      <c r="M60" s="40">
        <v>0.91</v>
      </c>
      <c r="N60" s="40">
        <v>0.9</v>
      </c>
      <c r="O60" s="40">
        <v>0.89</v>
      </c>
      <c r="P60" s="40">
        <v>0.88</v>
      </c>
      <c r="Q60" s="40">
        <v>0.87</v>
      </c>
      <c r="R60" s="40">
        <v>0.86</v>
      </c>
      <c r="S60" s="40">
        <v>0.85</v>
      </c>
      <c r="T60" s="40">
        <v>0.84</v>
      </c>
      <c r="U60" s="40">
        <v>0.83</v>
      </c>
      <c r="V60" s="40">
        <v>0.82</v>
      </c>
      <c r="W60" s="40">
        <v>0.81</v>
      </c>
      <c r="X60" s="40">
        <v>0.8</v>
      </c>
      <c r="Y60" s="40">
        <v>0.79</v>
      </c>
      <c r="Z60" s="40">
        <v>0.78</v>
      </c>
      <c r="AA60" s="40">
        <v>0.77</v>
      </c>
      <c r="AB60" s="40">
        <v>0.76</v>
      </c>
      <c r="AC60" s="40">
        <v>0.75</v>
      </c>
      <c r="AD60" s="40">
        <v>0.74</v>
      </c>
      <c r="AE60" s="40">
        <v>0.73</v>
      </c>
      <c r="AF60" s="40">
        <v>0.72</v>
      </c>
      <c r="AG60" s="40">
        <v>0.71</v>
      </c>
      <c r="AH60" s="40">
        <v>0.7</v>
      </c>
      <c r="AI60" s="40">
        <v>0.69</v>
      </c>
      <c r="AJ60" s="40">
        <v>0.68</v>
      </c>
      <c r="AK60" s="40">
        <v>0.67</v>
      </c>
      <c r="AL60" s="40">
        <v>0.66</v>
      </c>
      <c r="AM60" s="40">
        <v>0.65</v>
      </c>
      <c r="AN60" s="40">
        <v>0.64</v>
      </c>
      <c r="AO60" s="40">
        <v>0.63</v>
      </c>
      <c r="AP60" s="40">
        <v>0.62</v>
      </c>
      <c r="AQ60" s="40">
        <v>0.61</v>
      </c>
      <c r="AR60" s="40">
        <v>0.6</v>
      </c>
      <c r="AS60" s="40">
        <v>0.59</v>
      </c>
      <c r="AT60" s="40">
        <v>0.57999999999999996</v>
      </c>
      <c r="AU60" s="40">
        <v>0.56999999999999995</v>
      </c>
      <c r="AV60" s="40">
        <v>0.56000000000000005</v>
      </c>
      <c r="AW60" s="40">
        <v>0.55000000000000004</v>
      </c>
      <c r="AX60" s="40">
        <v>0.54</v>
      </c>
      <c r="AY60" s="40">
        <v>0.53</v>
      </c>
      <c r="AZ60" s="40">
        <v>0.52</v>
      </c>
      <c r="BA60" s="40">
        <v>0.51</v>
      </c>
      <c r="BB60" s="40">
        <v>0.51</v>
      </c>
      <c r="BC60" s="40">
        <v>0.51</v>
      </c>
      <c r="BD60" s="40">
        <v>0.51</v>
      </c>
      <c r="BE60" s="40">
        <v>0.51</v>
      </c>
      <c r="BF60" s="40">
        <v>0.51</v>
      </c>
      <c r="BG60" s="40">
        <v>0.51</v>
      </c>
      <c r="BH60" s="40">
        <v>0.51</v>
      </c>
      <c r="BI60" s="40">
        <v>0.51</v>
      </c>
      <c r="BJ60" s="40">
        <v>0.51</v>
      </c>
      <c r="BK60" s="40">
        <v>0.51</v>
      </c>
      <c r="BL60" s="40">
        <v>0.51</v>
      </c>
      <c r="BM60" s="40">
        <v>0.51</v>
      </c>
      <c r="BN60" s="40">
        <v>0.51</v>
      </c>
      <c r="BO60" s="40">
        <v>0.51</v>
      </c>
      <c r="BP60" s="40">
        <v>0.51</v>
      </c>
      <c r="BQ60" s="40">
        <v>0.51</v>
      </c>
      <c r="BR60" s="40">
        <v>0.51</v>
      </c>
      <c r="BS60" s="40">
        <v>0.51</v>
      </c>
      <c r="BT60" s="40">
        <v>0.51</v>
      </c>
      <c r="BU60" s="40">
        <v>0.51</v>
      </c>
      <c r="BV60" s="40">
        <v>0.51</v>
      </c>
      <c r="BW60" s="40">
        <v>0.51</v>
      </c>
      <c r="BX60" s="40">
        <v>0.51</v>
      </c>
      <c r="BY60" s="40">
        <v>0.51</v>
      </c>
      <c r="BZ60" s="40">
        <v>0.51</v>
      </c>
      <c r="CA60" s="40">
        <v>0.51</v>
      </c>
      <c r="CB60" s="40">
        <v>0.51</v>
      </c>
      <c r="CC60" s="40">
        <v>0.51</v>
      </c>
      <c r="CD60" s="40">
        <v>0.51</v>
      </c>
      <c r="CE60" s="40">
        <v>0.51</v>
      </c>
      <c r="CF60" s="40">
        <v>0.51</v>
      </c>
      <c r="CG60" s="40">
        <v>0.51</v>
      </c>
      <c r="CH60" s="40">
        <v>0.51</v>
      </c>
      <c r="CI60" s="40">
        <v>0.51</v>
      </c>
      <c r="CJ60" s="40">
        <v>0.51</v>
      </c>
      <c r="CK60" s="40">
        <v>0.51</v>
      </c>
      <c r="CL60" s="40">
        <v>0.51</v>
      </c>
      <c r="CM60" s="40">
        <v>0.51</v>
      </c>
      <c r="CN60" s="40">
        <v>0.51</v>
      </c>
      <c r="CO60" s="40">
        <v>0.51</v>
      </c>
      <c r="CP60" s="40">
        <v>0.51</v>
      </c>
      <c r="CQ60" s="40">
        <v>0.51</v>
      </c>
      <c r="CR60" s="40">
        <v>0.51</v>
      </c>
      <c r="CS60" s="40">
        <v>0.51</v>
      </c>
      <c r="CT60" s="40">
        <v>0.51</v>
      </c>
      <c r="CU60" s="40">
        <v>0.51</v>
      </c>
      <c r="CV60" s="40">
        <v>0.51</v>
      </c>
      <c r="CW60" s="40">
        <v>0.51</v>
      </c>
      <c r="CX60" s="40">
        <v>0.51</v>
      </c>
      <c r="CY60" s="41">
        <v>0.51</v>
      </c>
    </row>
    <row r="61" spans="4:106" ht="3" customHeight="1" x14ac:dyDescent="0.15">
      <c r="D61" s="39">
        <v>1</v>
      </c>
      <c r="E61" s="40">
        <v>0.99</v>
      </c>
      <c r="F61" s="40">
        <v>0.98</v>
      </c>
      <c r="G61" s="40">
        <v>0.97</v>
      </c>
      <c r="H61" s="40">
        <v>0.96</v>
      </c>
      <c r="I61" s="40">
        <v>0.95</v>
      </c>
      <c r="J61" s="40">
        <v>0.94</v>
      </c>
      <c r="K61" s="40">
        <v>0.93</v>
      </c>
      <c r="L61" s="40">
        <v>0.92</v>
      </c>
      <c r="M61" s="40">
        <v>0.91</v>
      </c>
      <c r="N61" s="40">
        <v>0.9</v>
      </c>
      <c r="O61" s="40">
        <v>0.89</v>
      </c>
      <c r="P61" s="40">
        <v>0.88</v>
      </c>
      <c r="Q61" s="40">
        <v>0.87</v>
      </c>
      <c r="R61" s="40">
        <v>0.86</v>
      </c>
      <c r="S61" s="40">
        <v>0.85</v>
      </c>
      <c r="T61" s="40">
        <v>0.84</v>
      </c>
      <c r="U61" s="40">
        <v>0.83</v>
      </c>
      <c r="V61" s="40">
        <v>0.82</v>
      </c>
      <c r="W61" s="40">
        <v>0.81</v>
      </c>
      <c r="X61" s="40">
        <v>0.8</v>
      </c>
      <c r="Y61" s="40">
        <v>0.79</v>
      </c>
      <c r="Z61" s="40">
        <v>0.78</v>
      </c>
      <c r="AA61" s="40">
        <v>0.77</v>
      </c>
      <c r="AB61" s="40">
        <v>0.76</v>
      </c>
      <c r="AC61" s="40">
        <v>0.75</v>
      </c>
      <c r="AD61" s="40">
        <v>0.74</v>
      </c>
      <c r="AE61" s="40">
        <v>0.73</v>
      </c>
      <c r="AF61" s="40">
        <v>0.72</v>
      </c>
      <c r="AG61" s="40">
        <v>0.71</v>
      </c>
      <c r="AH61" s="40">
        <v>0.7</v>
      </c>
      <c r="AI61" s="40">
        <v>0.69</v>
      </c>
      <c r="AJ61" s="40">
        <v>0.68</v>
      </c>
      <c r="AK61" s="40">
        <v>0.67</v>
      </c>
      <c r="AL61" s="40">
        <v>0.66</v>
      </c>
      <c r="AM61" s="40">
        <v>0.65</v>
      </c>
      <c r="AN61" s="40">
        <v>0.64</v>
      </c>
      <c r="AO61" s="40">
        <v>0.63</v>
      </c>
      <c r="AP61" s="40">
        <v>0.62</v>
      </c>
      <c r="AQ61" s="40">
        <v>0.61</v>
      </c>
      <c r="AR61" s="40">
        <v>0.6</v>
      </c>
      <c r="AS61" s="40">
        <v>0.59</v>
      </c>
      <c r="AT61" s="40">
        <v>0.57999999999999996</v>
      </c>
      <c r="AU61" s="40">
        <v>0.56999999999999995</v>
      </c>
      <c r="AV61" s="40">
        <v>0.56000000000000005</v>
      </c>
      <c r="AW61" s="40">
        <v>0.55000000000000004</v>
      </c>
      <c r="AX61" s="40">
        <v>0.54</v>
      </c>
      <c r="AY61" s="40">
        <v>0.53</v>
      </c>
      <c r="AZ61" s="40">
        <v>0.52</v>
      </c>
      <c r="BA61" s="40">
        <v>0.51</v>
      </c>
      <c r="BB61" s="40">
        <v>0.5</v>
      </c>
      <c r="BC61" s="40">
        <v>0.5</v>
      </c>
      <c r="BD61" s="40">
        <v>0.5</v>
      </c>
      <c r="BE61" s="40">
        <v>0.5</v>
      </c>
      <c r="BF61" s="40">
        <v>0.5</v>
      </c>
      <c r="BG61" s="40">
        <v>0.5</v>
      </c>
      <c r="BH61" s="40">
        <v>0.5</v>
      </c>
      <c r="BI61" s="40">
        <v>0.5</v>
      </c>
      <c r="BJ61" s="40">
        <v>0.5</v>
      </c>
      <c r="BK61" s="40">
        <v>0.5</v>
      </c>
      <c r="BL61" s="40">
        <v>0.5</v>
      </c>
      <c r="BM61" s="40">
        <v>0.5</v>
      </c>
      <c r="BN61" s="40">
        <v>0.5</v>
      </c>
      <c r="BO61" s="40">
        <v>0.5</v>
      </c>
      <c r="BP61" s="40">
        <v>0.5</v>
      </c>
      <c r="BQ61" s="40">
        <v>0.5</v>
      </c>
      <c r="BR61" s="40">
        <v>0.5</v>
      </c>
      <c r="BS61" s="40">
        <v>0.5</v>
      </c>
      <c r="BT61" s="40">
        <v>0.5</v>
      </c>
      <c r="BU61" s="40">
        <v>0.5</v>
      </c>
      <c r="BV61" s="40">
        <v>0.5</v>
      </c>
      <c r="BW61" s="40">
        <v>0.5</v>
      </c>
      <c r="BX61" s="40">
        <v>0.5</v>
      </c>
      <c r="BY61" s="40">
        <v>0.5</v>
      </c>
      <c r="BZ61" s="40">
        <v>0.5</v>
      </c>
      <c r="CA61" s="40">
        <v>0.5</v>
      </c>
      <c r="CB61" s="40">
        <v>0.5</v>
      </c>
      <c r="CC61" s="40">
        <v>0.5</v>
      </c>
      <c r="CD61" s="40">
        <v>0.5</v>
      </c>
      <c r="CE61" s="40">
        <v>0.5</v>
      </c>
      <c r="CF61" s="40">
        <v>0.5</v>
      </c>
      <c r="CG61" s="40">
        <v>0.5</v>
      </c>
      <c r="CH61" s="40">
        <v>0.5</v>
      </c>
      <c r="CI61" s="40">
        <v>0.5</v>
      </c>
      <c r="CJ61" s="40">
        <v>0.5</v>
      </c>
      <c r="CK61" s="40">
        <v>0.5</v>
      </c>
      <c r="CL61" s="40">
        <v>0.5</v>
      </c>
      <c r="CM61" s="40">
        <v>0.5</v>
      </c>
      <c r="CN61" s="40">
        <v>0.5</v>
      </c>
      <c r="CO61" s="40">
        <v>0.5</v>
      </c>
      <c r="CP61" s="40">
        <v>0.5</v>
      </c>
      <c r="CQ61" s="40">
        <v>0.5</v>
      </c>
      <c r="CR61" s="40">
        <v>0.5</v>
      </c>
      <c r="CS61" s="40">
        <v>0.5</v>
      </c>
      <c r="CT61" s="40">
        <v>0.5</v>
      </c>
      <c r="CU61" s="40">
        <v>0.5</v>
      </c>
      <c r="CV61" s="40">
        <v>0.5</v>
      </c>
      <c r="CW61" s="40">
        <v>0.5</v>
      </c>
      <c r="CX61" s="40">
        <v>0.5</v>
      </c>
      <c r="CY61" s="41">
        <v>0.5</v>
      </c>
    </row>
    <row r="62" spans="4:106" ht="3" customHeight="1" x14ac:dyDescent="0.15">
      <c r="D62" s="39">
        <v>1</v>
      </c>
      <c r="E62" s="40">
        <v>0.99</v>
      </c>
      <c r="F62" s="40">
        <v>0.98</v>
      </c>
      <c r="G62" s="40">
        <v>0.97</v>
      </c>
      <c r="H62" s="40">
        <v>0.96</v>
      </c>
      <c r="I62" s="40">
        <v>0.95</v>
      </c>
      <c r="J62" s="40">
        <v>0.94</v>
      </c>
      <c r="K62" s="40">
        <v>0.93</v>
      </c>
      <c r="L62" s="40">
        <v>0.92</v>
      </c>
      <c r="M62" s="40">
        <v>0.91</v>
      </c>
      <c r="N62" s="40">
        <v>0.9</v>
      </c>
      <c r="O62" s="40">
        <v>0.89</v>
      </c>
      <c r="P62" s="40">
        <v>0.88</v>
      </c>
      <c r="Q62" s="40">
        <v>0.87</v>
      </c>
      <c r="R62" s="40">
        <v>0.86</v>
      </c>
      <c r="S62" s="40">
        <v>0.85</v>
      </c>
      <c r="T62" s="40">
        <v>0.84</v>
      </c>
      <c r="U62" s="40">
        <v>0.83</v>
      </c>
      <c r="V62" s="40">
        <v>0.82</v>
      </c>
      <c r="W62" s="40">
        <v>0.81</v>
      </c>
      <c r="X62" s="40">
        <v>0.8</v>
      </c>
      <c r="Y62" s="40">
        <v>0.79</v>
      </c>
      <c r="Z62" s="40">
        <v>0.78</v>
      </c>
      <c r="AA62" s="40">
        <v>0.77</v>
      </c>
      <c r="AB62" s="40">
        <v>0.76</v>
      </c>
      <c r="AC62" s="40">
        <v>0.75</v>
      </c>
      <c r="AD62" s="40">
        <v>0.74</v>
      </c>
      <c r="AE62" s="40">
        <v>0.73</v>
      </c>
      <c r="AF62" s="40">
        <v>0.72</v>
      </c>
      <c r="AG62" s="40">
        <v>0.71</v>
      </c>
      <c r="AH62" s="40">
        <v>0.7</v>
      </c>
      <c r="AI62" s="40">
        <v>0.69</v>
      </c>
      <c r="AJ62" s="40">
        <v>0.68</v>
      </c>
      <c r="AK62" s="40">
        <v>0.67</v>
      </c>
      <c r="AL62" s="40">
        <v>0.66</v>
      </c>
      <c r="AM62" s="40">
        <v>0.65</v>
      </c>
      <c r="AN62" s="40">
        <v>0.64</v>
      </c>
      <c r="AO62" s="40">
        <v>0.63</v>
      </c>
      <c r="AP62" s="40">
        <v>0.62</v>
      </c>
      <c r="AQ62" s="40">
        <v>0.61</v>
      </c>
      <c r="AR62" s="40">
        <v>0.6</v>
      </c>
      <c r="AS62" s="40">
        <v>0.59</v>
      </c>
      <c r="AT62" s="40">
        <v>0.57999999999999996</v>
      </c>
      <c r="AU62" s="40">
        <v>0.56999999999999995</v>
      </c>
      <c r="AV62" s="40">
        <v>0.56000000000000005</v>
      </c>
      <c r="AW62" s="40">
        <v>0.55000000000000004</v>
      </c>
      <c r="AX62" s="40">
        <v>0.54</v>
      </c>
      <c r="AY62" s="40">
        <v>0.53</v>
      </c>
      <c r="AZ62" s="40">
        <v>0.52</v>
      </c>
      <c r="BA62" s="40">
        <v>0.51</v>
      </c>
      <c r="BB62" s="40">
        <v>0.5</v>
      </c>
      <c r="BC62" s="40">
        <v>0.49</v>
      </c>
      <c r="BD62" s="40">
        <v>0.49</v>
      </c>
      <c r="BE62" s="40">
        <v>0.49</v>
      </c>
      <c r="BF62" s="40">
        <v>0.49</v>
      </c>
      <c r="BG62" s="40">
        <v>0.49</v>
      </c>
      <c r="BH62" s="40">
        <v>0.49</v>
      </c>
      <c r="BI62" s="40">
        <v>0.49</v>
      </c>
      <c r="BJ62" s="40">
        <v>0.49</v>
      </c>
      <c r="BK62" s="40">
        <v>0.49</v>
      </c>
      <c r="BL62" s="40">
        <v>0.49</v>
      </c>
      <c r="BM62" s="40">
        <v>0.49</v>
      </c>
      <c r="BN62" s="40">
        <v>0.49</v>
      </c>
      <c r="BO62" s="40">
        <v>0.49</v>
      </c>
      <c r="BP62" s="40">
        <v>0.49</v>
      </c>
      <c r="BQ62" s="40">
        <v>0.49</v>
      </c>
      <c r="BR62" s="40">
        <v>0.49</v>
      </c>
      <c r="BS62" s="40">
        <v>0.49</v>
      </c>
      <c r="BT62" s="40">
        <v>0.49</v>
      </c>
      <c r="BU62" s="40">
        <v>0.49</v>
      </c>
      <c r="BV62" s="40">
        <v>0.49</v>
      </c>
      <c r="BW62" s="40">
        <v>0.49</v>
      </c>
      <c r="BX62" s="40">
        <v>0.49</v>
      </c>
      <c r="BY62" s="40">
        <v>0.49</v>
      </c>
      <c r="BZ62" s="40">
        <v>0.49</v>
      </c>
      <c r="CA62" s="40">
        <v>0.49</v>
      </c>
      <c r="CB62" s="40">
        <v>0.49</v>
      </c>
      <c r="CC62" s="40">
        <v>0.49</v>
      </c>
      <c r="CD62" s="40">
        <v>0.49</v>
      </c>
      <c r="CE62" s="40">
        <v>0.49</v>
      </c>
      <c r="CF62" s="40">
        <v>0.49</v>
      </c>
      <c r="CG62" s="40">
        <v>0.49</v>
      </c>
      <c r="CH62" s="40">
        <v>0.49</v>
      </c>
      <c r="CI62" s="40">
        <v>0.49</v>
      </c>
      <c r="CJ62" s="40">
        <v>0.49</v>
      </c>
      <c r="CK62" s="40">
        <v>0.49</v>
      </c>
      <c r="CL62" s="40">
        <v>0.49</v>
      </c>
      <c r="CM62" s="40">
        <v>0.49</v>
      </c>
      <c r="CN62" s="40">
        <v>0.49</v>
      </c>
      <c r="CO62" s="40">
        <v>0.49</v>
      </c>
      <c r="CP62" s="40">
        <v>0.49</v>
      </c>
      <c r="CQ62" s="40">
        <v>0.49</v>
      </c>
      <c r="CR62" s="40">
        <v>0.49</v>
      </c>
      <c r="CS62" s="40">
        <v>0.49</v>
      </c>
      <c r="CT62" s="40">
        <v>0.49</v>
      </c>
      <c r="CU62" s="40">
        <v>0.49</v>
      </c>
      <c r="CV62" s="40">
        <v>0.49</v>
      </c>
      <c r="CW62" s="40">
        <v>0.49</v>
      </c>
      <c r="CX62" s="40">
        <v>0.49</v>
      </c>
      <c r="CY62" s="41">
        <v>0.49</v>
      </c>
    </row>
    <row r="63" spans="4:106" ht="3" customHeight="1" x14ac:dyDescent="0.15">
      <c r="D63" s="39">
        <v>1</v>
      </c>
      <c r="E63" s="40">
        <v>0.99</v>
      </c>
      <c r="F63" s="40">
        <v>0.98</v>
      </c>
      <c r="G63" s="40">
        <v>0.97</v>
      </c>
      <c r="H63" s="40">
        <v>0.96</v>
      </c>
      <c r="I63" s="40">
        <v>0.95</v>
      </c>
      <c r="J63" s="40">
        <v>0.94</v>
      </c>
      <c r="K63" s="40">
        <v>0.93</v>
      </c>
      <c r="L63" s="40">
        <v>0.92</v>
      </c>
      <c r="M63" s="40">
        <v>0.91</v>
      </c>
      <c r="N63" s="40">
        <v>0.9</v>
      </c>
      <c r="O63" s="40">
        <v>0.89</v>
      </c>
      <c r="P63" s="40">
        <v>0.88</v>
      </c>
      <c r="Q63" s="40">
        <v>0.87</v>
      </c>
      <c r="R63" s="40">
        <v>0.86</v>
      </c>
      <c r="S63" s="40">
        <v>0.85</v>
      </c>
      <c r="T63" s="40">
        <v>0.84</v>
      </c>
      <c r="U63" s="40">
        <v>0.83</v>
      </c>
      <c r="V63" s="40">
        <v>0.82</v>
      </c>
      <c r="W63" s="40">
        <v>0.81</v>
      </c>
      <c r="X63" s="40">
        <v>0.8</v>
      </c>
      <c r="Y63" s="40">
        <v>0.79</v>
      </c>
      <c r="Z63" s="40">
        <v>0.78</v>
      </c>
      <c r="AA63" s="40">
        <v>0.77</v>
      </c>
      <c r="AB63" s="40">
        <v>0.76</v>
      </c>
      <c r="AC63" s="40">
        <v>0.75</v>
      </c>
      <c r="AD63" s="40">
        <v>0.74</v>
      </c>
      <c r="AE63" s="40">
        <v>0.73</v>
      </c>
      <c r="AF63" s="40">
        <v>0.72</v>
      </c>
      <c r="AG63" s="40">
        <v>0.71</v>
      </c>
      <c r="AH63" s="40">
        <v>0.7</v>
      </c>
      <c r="AI63" s="40">
        <v>0.69</v>
      </c>
      <c r="AJ63" s="40">
        <v>0.68</v>
      </c>
      <c r="AK63" s="40">
        <v>0.67</v>
      </c>
      <c r="AL63" s="40">
        <v>0.66</v>
      </c>
      <c r="AM63" s="40">
        <v>0.65</v>
      </c>
      <c r="AN63" s="40">
        <v>0.64</v>
      </c>
      <c r="AO63" s="40">
        <v>0.63</v>
      </c>
      <c r="AP63" s="40">
        <v>0.62</v>
      </c>
      <c r="AQ63" s="40">
        <v>0.61</v>
      </c>
      <c r="AR63" s="40">
        <v>0.6</v>
      </c>
      <c r="AS63" s="40">
        <v>0.59</v>
      </c>
      <c r="AT63" s="40">
        <v>0.57999999999999996</v>
      </c>
      <c r="AU63" s="40">
        <v>0.56999999999999995</v>
      </c>
      <c r="AV63" s="40">
        <v>0.56000000000000005</v>
      </c>
      <c r="AW63" s="40">
        <v>0.55000000000000004</v>
      </c>
      <c r="AX63" s="40">
        <v>0.54</v>
      </c>
      <c r="AY63" s="40">
        <v>0.53</v>
      </c>
      <c r="AZ63" s="40">
        <v>0.52</v>
      </c>
      <c r="BA63" s="40">
        <v>0.51</v>
      </c>
      <c r="BB63" s="40">
        <v>0.5</v>
      </c>
      <c r="BC63" s="40">
        <v>0.49</v>
      </c>
      <c r="BD63" s="40">
        <v>0.48</v>
      </c>
      <c r="BE63" s="40">
        <v>0.48</v>
      </c>
      <c r="BF63" s="40">
        <v>0.48</v>
      </c>
      <c r="BG63" s="40">
        <v>0.48</v>
      </c>
      <c r="BH63" s="40">
        <v>0.48</v>
      </c>
      <c r="BI63" s="40">
        <v>0.48</v>
      </c>
      <c r="BJ63" s="40">
        <v>0.48</v>
      </c>
      <c r="BK63" s="40">
        <v>0.48</v>
      </c>
      <c r="BL63" s="40">
        <v>0.48</v>
      </c>
      <c r="BM63" s="40">
        <v>0.48</v>
      </c>
      <c r="BN63" s="40">
        <v>0.48</v>
      </c>
      <c r="BO63" s="40">
        <v>0.48</v>
      </c>
      <c r="BP63" s="40">
        <v>0.48</v>
      </c>
      <c r="BQ63" s="40">
        <v>0.48</v>
      </c>
      <c r="BR63" s="40">
        <v>0.48</v>
      </c>
      <c r="BS63" s="40">
        <v>0.48</v>
      </c>
      <c r="BT63" s="40">
        <v>0.48</v>
      </c>
      <c r="BU63" s="40">
        <v>0.48</v>
      </c>
      <c r="BV63" s="40">
        <v>0.48</v>
      </c>
      <c r="BW63" s="40">
        <v>0.48</v>
      </c>
      <c r="BX63" s="40">
        <v>0.48</v>
      </c>
      <c r="BY63" s="40">
        <v>0.48</v>
      </c>
      <c r="BZ63" s="40">
        <v>0.48</v>
      </c>
      <c r="CA63" s="40">
        <v>0.48</v>
      </c>
      <c r="CB63" s="40">
        <v>0.48</v>
      </c>
      <c r="CC63" s="40">
        <v>0.48</v>
      </c>
      <c r="CD63" s="40">
        <v>0.48</v>
      </c>
      <c r="CE63" s="40">
        <v>0.48</v>
      </c>
      <c r="CF63" s="40">
        <v>0.48</v>
      </c>
      <c r="CG63" s="40">
        <v>0.48</v>
      </c>
      <c r="CH63" s="40">
        <v>0.48</v>
      </c>
      <c r="CI63" s="40">
        <v>0.48</v>
      </c>
      <c r="CJ63" s="40">
        <v>0.48</v>
      </c>
      <c r="CK63" s="40">
        <v>0.48</v>
      </c>
      <c r="CL63" s="40">
        <v>0.48</v>
      </c>
      <c r="CM63" s="40">
        <v>0.48</v>
      </c>
      <c r="CN63" s="40">
        <v>0.48</v>
      </c>
      <c r="CO63" s="40">
        <v>0.48</v>
      </c>
      <c r="CP63" s="40">
        <v>0.48</v>
      </c>
      <c r="CQ63" s="40">
        <v>0.48</v>
      </c>
      <c r="CR63" s="40">
        <v>0.48</v>
      </c>
      <c r="CS63" s="40">
        <v>0.48</v>
      </c>
      <c r="CT63" s="40">
        <v>0.48</v>
      </c>
      <c r="CU63" s="40">
        <v>0.48</v>
      </c>
      <c r="CV63" s="40">
        <v>0.48</v>
      </c>
      <c r="CW63" s="40">
        <v>0.48</v>
      </c>
      <c r="CX63" s="40">
        <v>0.48</v>
      </c>
      <c r="CY63" s="41">
        <v>0.48</v>
      </c>
    </row>
    <row r="64" spans="4:106" ht="3" customHeight="1" x14ac:dyDescent="0.15">
      <c r="D64" s="39">
        <v>1</v>
      </c>
      <c r="E64" s="40">
        <v>0.99</v>
      </c>
      <c r="F64" s="40">
        <v>0.98</v>
      </c>
      <c r="G64" s="40">
        <v>0.97</v>
      </c>
      <c r="H64" s="40">
        <v>0.96</v>
      </c>
      <c r="I64" s="40">
        <v>0.95</v>
      </c>
      <c r="J64" s="40">
        <v>0.94</v>
      </c>
      <c r="K64" s="40">
        <v>0.93</v>
      </c>
      <c r="L64" s="40">
        <v>0.92</v>
      </c>
      <c r="M64" s="40">
        <v>0.91</v>
      </c>
      <c r="N64" s="40">
        <v>0.9</v>
      </c>
      <c r="O64" s="40">
        <v>0.89</v>
      </c>
      <c r="P64" s="40">
        <v>0.88</v>
      </c>
      <c r="Q64" s="40">
        <v>0.87</v>
      </c>
      <c r="R64" s="40">
        <v>0.86</v>
      </c>
      <c r="S64" s="40">
        <v>0.85</v>
      </c>
      <c r="T64" s="40">
        <v>0.84</v>
      </c>
      <c r="U64" s="40">
        <v>0.83</v>
      </c>
      <c r="V64" s="40">
        <v>0.82</v>
      </c>
      <c r="W64" s="40">
        <v>0.81</v>
      </c>
      <c r="X64" s="40">
        <v>0.8</v>
      </c>
      <c r="Y64" s="40">
        <v>0.79</v>
      </c>
      <c r="Z64" s="40">
        <v>0.78</v>
      </c>
      <c r="AA64" s="40">
        <v>0.77</v>
      </c>
      <c r="AB64" s="40">
        <v>0.76</v>
      </c>
      <c r="AC64" s="40">
        <v>0.75</v>
      </c>
      <c r="AD64" s="40">
        <v>0.74</v>
      </c>
      <c r="AE64" s="40">
        <v>0.73</v>
      </c>
      <c r="AF64" s="40">
        <v>0.72</v>
      </c>
      <c r="AG64" s="40">
        <v>0.71</v>
      </c>
      <c r="AH64" s="40">
        <v>0.7</v>
      </c>
      <c r="AI64" s="40">
        <v>0.69</v>
      </c>
      <c r="AJ64" s="40">
        <v>0.68</v>
      </c>
      <c r="AK64" s="40">
        <v>0.67</v>
      </c>
      <c r="AL64" s="40">
        <v>0.66</v>
      </c>
      <c r="AM64" s="40">
        <v>0.65</v>
      </c>
      <c r="AN64" s="40">
        <v>0.64</v>
      </c>
      <c r="AO64" s="40">
        <v>0.63</v>
      </c>
      <c r="AP64" s="40">
        <v>0.62</v>
      </c>
      <c r="AQ64" s="40">
        <v>0.61</v>
      </c>
      <c r="AR64" s="40">
        <v>0.6</v>
      </c>
      <c r="AS64" s="40">
        <v>0.59</v>
      </c>
      <c r="AT64" s="40">
        <v>0.57999999999999996</v>
      </c>
      <c r="AU64" s="40">
        <v>0.56999999999999995</v>
      </c>
      <c r="AV64" s="40">
        <v>0.56000000000000005</v>
      </c>
      <c r="AW64" s="40">
        <v>0.55000000000000004</v>
      </c>
      <c r="AX64" s="40">
        <v>0.54</v>
      </c>
      <c r="AY64" s="40">
        <v>0.53</v>
      </c>
      <c r="AZ64" s="40">
        <v>0.52</v>
      </c>
      <c r="BA64" s="40">
        <v>0.51</v>
      </c>
      <c r="BB64" s="40">
        <v>0.5</v>
      </c>
      <c r="BC64" s="40">
        <v>0.49</v>
      </c>
      <c r="BD64" s="40">
        <v>0.48</v>
      </c>
      <c r="BE64" s="40">
        <v>0.47</v>
      </c>
      <c r="BF64" s="40">
        <v>0.47</v>
      </c>
      <c r="BG64" s="40">
        <v>0.47</v>
      </c>
      <c r="BH64" s="40">
        <v>0.47</v>
      </c>
      <c r="BI64" s="40">
        <v>0.47</v>
      </c>
      <c r="BJ64" s="40">
        <v>0.47</v>
      </c>
      <c r="BK64" s="40">
        <v>0.47</v>
      </c>
      <c r="BL64" s="40">
        <v>0.47</v>
      </c>
      <c r="BM64" s="40">
        <v>0.47</v>
      </c>
      <c r="BN64" s="40">
        <v>0.47</v>
      </c>
      <c r="BO64" s="40">
        <v>0.47</v>
      </c>
      <c r="BP64" s="40">
        <v>0.47</v>
      </c>
      <c r="BQ64" s="40">
        <v>0.47</v>
      </c>
      <c r="BR64" s="40">
        <v>0.47</v>
      </c>
      <c r="BS64" s="40">
        <v>0.47</v>
      </c>
      <c r="BT64" s="40">
        <v>0.47</v>
      </c>
      <c r="BU64" s="40">
        <v>0.47</v>
      </c>
      <c r="BV64" s="40">
        <v>0.47</v>
      </c>
      <c r="BW64" s="40">
        <v>0.47</v>
      </c>
      <c r="BX64" s="40">
        <v>0.47</v>
      </c>
      <c r="BY64" s="40">
        <v>0.47</v>
      </c>
      <c r="BZ64" s="40">
        <v>0.47</v>
      </c>
      <c r="CA64" s="40">
        <v>0.47</v>
      </c>
      <c r="CB64" s="40">
        <v>0.47</v>
      </c>
      <c r="CC64" s="40">
        <v>0.47</v>
      </c>
      <c r="CD64" s="40">
        <v>0.47</v>
      </c>
      <c r="CE64" s="40">
        <v>0.47</v>
      </c>
      <c r="CF64" s="40">
        <v>0.47</v>
      </c>
      <c r="CG64" s="40">
        <v>0.47</v>
      </c>
      <c r="CH64" s="40">
        <v>0.47</v>
      </c>
      <c r="CI64" s="40">
        <v>0.47</v>
      </c>
      <c r="CJ64" s="40">
        <v>0.47</v>
      </c>
      <c r="CK64" s="40">
        <v>0.47</v>
      </c>
      <c r="CL64" s="40">
        <v>0.47</v>
      </c>
      <c r="CM64" s="40">
        <v>0.47</v>
      </c>
      <c r="CN64" s="40">
        <v>0.47</v>
      </c>
      <c r="CO64" s="40">
        <v>0.47</v>
      </c>
      <c r="CP64" s="40">
        <v>0.47</v>
      </c>
      <c r="CQ64" s="40">
        <v>0.47</v>
      </c>
      <c r="CR64" s="40">
        <v>0.47</v>
      </c>
      <c r="CS64" s="40">
        <v>0.47</v>
      </c>
      <c r="CT64" s="40">
        <v>0.47</v>
      </c>
      <c r="CU64" s="40">
        <v>0.47</v>
      </c>
      <c r="CV64" s="40">
        <v>0.47</v>
      </c>
      <c r="CW64" s="40">
        <v>0.47</v>
      </c>
      <c r="CX64" s="40">
        <v>0.47</v>
      </c>
      <c r="CY64" s="41">
        <v>0.47</v>
      </c>
    </row>
    <row r="65" spans="4:103" ht="3" customHeight="1" x14ac:dyDescent="0.15">
      <c r="D65" s="39">
        <v>1</v>
      </c>
      <c r="E65" s="40">
        <v>0.99</v>
      </c>
      <c r="F65" s="40">
        <v>0.98</v>
      </c>
      <c r="G65" s="40">
        <v>0.97</v>
      </c>
      <c r="H65" s="40">
        <v>0.96</v>
      </c>
      <c r="I65" s="40">
        <v>0.95</v>
      </c>
      <c r="J65" s="40">
        <v>0.94</v>
      </c>
      <c r="K65" s="40">
        <v>0.93</v>
      </c>
      <c r="L65" s="40">
        <v>0.92</v>
      </c>
      <c r="M65" s="40">
        <v>0.91</v>
      </c>
      <c r="N65" s="40">
        <v>0.9</v>
      </c>
      <c r="O65" s="40">
        <v>0.89</v>
      </c>
      <c r="P65" s="40">
        <v>0.88</v>
      </c>
      <c r="Q65" s="40">
        <v>0.87</v>
      </c>
      <c r="R65" s="40">
        <v>0.86</v>
      </c>
      <c r="S65" s="40">
        <v>0.85</v>
      </c>
      <c r="T65" s="40">
        <v>0.84</v>
      </c>
      <c r="U65" s="40">
        <v>0.83</v>
      </c>
      <c r="V65" s="40">
        <v>0.82</v>
      </c>
      <c r="W65" s="40">
        <v>0.81</v>
      </c>
      <c r="X65" s="40">
        <v>0.8</v>
      </c>
      <c r="Y65" s="40">
        <v>0.79</v>
      </c>
      <c r="Z65" s="40">
        <v>0.78</v>
      </c>
      <c r="AA65" s="40">
        <v>0.77</v>
      </c>
      <c r="AB65" s="40">
        <v>0.76</v>
      </c>
      <c r="AC65" s="40">
        <v>0.75</v>
      </c>
      <c r="AD65" s="40">
        <v>0.74</v>
      </c>
      <c r="AE65" s="40">
        <v>0.73</v>
      </c>
      <c r="AF65" s="40">
        <v>0.72</v>
      </c>
      <c r="AG65" s="40">
        <v>0.71</v>
      </c>
      <c r="AH65" s="40">
        <v>0.7</v>
      </c>
      <c r="AI65" s="40">
        <v>0.69</v>
      </c>
      <c r="AJ65" s="40">
        <v>0.68</v>
      </c>
      <c r="AK65" s="40">
        <v>0.67</v>
      </c>
      <c r="AL65" s="40">
        <v>0.66</v>
      </c>
      <c r="AM65" s="40">
        <v>0.65</v>
      </c>
      <c r="AN65" s="40">
        <v>0.64</v>
      </c>
      <c r="AO65" s="40">
        <v>0.63</v>
      </c>
      <c r="AP65" s="40">
        <v>0.62</v>
      </c>
      <c r="AQ65" s="40">
        <v>0.61</v>
      </c>
      <c r="AR65" s="40">
        <v>0.6</v>
      </c>
      <c r="AS65" s="40">
        <v>0.59</v>
      </c>
      <c r="AT65" s="40">
        <v>0.57999999999999996</v>
      </c>
      <c r="AU65" s="40">
        <v>0.56999999999999995</v>
      </c>
      <c r="AV65" s="40">
        <v>0.56000000000000005</v>
      </c>
      <c r="AW65" s="40">
        <v>0.55000000000000004</v>
      </c>
      <c r="AX65" s="40">
        <v>0.54</v>
      </c>
      <c r="AY65" s="40">
        <v>0.53</v>
      </c>
      <c r="AZ65" s="40">
        <v>0.52</v>
      </c>
      <c r="BA65" s="40">
        <v>0.51</v>
      </c>
      <c r="BB65" s="40">
        <v>0.5</v>
      </c>
      <c r="BC65" s="40">
        <v>0.49</v>
      </c>
      <c r="BD65" s="40">
        <v>0.48</v>
      </c>
      <c r="BE65" s="40">
        <v>0.47</v>
      </c>
      <c r="BF65" s="40">
        <v>0.46</v>
      </c>
      <c r="BG65" s="40">
        <v>0.46</v>
      </c>
      <c r="BH65" s="40">
        <v>0.46</v>
      </c>
      <c r="BI65" s="40">
        <v>0.46</v>
      </c>
      <c r="BJ65" s="40">
        <v>0.46</v>
      </c>
      <c r="BK65" s="40">
        <v>0.46</v>
      </c>
      <c r="BL65" s="40">
        <v>0.46</v>
      </c>
      <c r="BM65" s="40">
        <v>0.46</v>
      </c>
      <c r="BN65" s="40">
        <v>0.46</v>
      </c>
      <c r="BO65" s="40">
        <v>0.46</v>
      </c>
      <c r="BP65" s="40">
        <v>0.46</v>
      </c>
      <c r="BQ65" s="40">
        <v>0.46</v>
      </c>
      <c r="BR65" s="40">
        <v>0.46</v>
      </c>
      <c r="BS65" s="40">
        <v>0.46</v>
      </c>
      <c r="BT65" s="40">
        <v>0.46</v>
      </c>
      <c r="BU65" s="40">
        <v>0.46</v>
      </c>
      <c r="BV65" s="40">
        <v>0.46</v>
      </c>
      <c r="BW65" s="40">
        <v>0.46</v>
      </c>
      <c r="BX65" s="40">
        <v>0.46</v>
      </c>
      <c r="BY65" s="40">
        <v>0.46</v>
      </c>
      <c r="BZ65" s="40">
        <v>0.46</v>
      </c>
      <c r="CA65" s="40">
        <v>0.46</v>
      </c>
      <c r="CB65" s="40">
        <v>0.46</v>
      </c>
      <c r="CC65" s="40">
        <v>0.46</v>
      </c>
      <c r="CD65" s="40">
        <v>0.46</v>
      </c>
      <c r="CE65" s="40">
        <v>0.46</v>
      </c>
      <c r="CF65" s="40">
        <v>0.46</v>
      </c>
      <c r="CG65" s="40">
        <v>0.46</v>
      </c>
      <c r="CH65" s="40">
        <v>0.46</v>
      </c>
      <c r="CI65" s="40">
        <v>0.46</v>
      </c>
      <c r="CJ65" s="40">
        <v>0.46</v>
      </c>
      <c r="CK65" s="40">
        <v>0.46</v>
      </c>
      <c r="CL65" s="40">
        <v>0.46</v>
      </c>
      <c r="CM65" s="40">
        <v>0.46</v>
      </c>
      <c r="CN65" s="40">
        <v>0.46</v>
      </c>
      <c r="CO65" s="40">
        <v>0.46</v>
      </c>
      <c r="CP65" s="40">
        <v>0.46</v>
      </c>
      <c r="CQ65" s="40">
        <v>0.46</v>
      </c>
      <c r="CR65" s="40">
        <v>0.46</v>
      </c>
      <c r="CS65" s="40">
        <v>0.46</v>
      </c>
      <c r="CT65" s="40">
        <v>0.46</v>
      </c>
      <c r="CU65" s="40">
        <v>0.46</v>
      </c>
      <c r="CV65" s="40">
        <v>0.46</v>
      </c>
      <c r="CW65" s="40">
        <v>0.46</v>
      </c>
      <c r="CX65" s="40">
        <v>0.46</v>
      </c>
      <c r="CY65" s="41">
        <v>0.46</v>
      </c>
    </row>
    <row r="66" spans="4:103" ht="3" customHeight="1" x14ac:dyDescent="0.15">
      <c r="D66" s="39">
        <v>1</v>
      </c>
      <c r="E66" s="40">
        <v>0.99</v>
      </c>
      <c r="F66" s="40">
        <v>0.98</v>
      </c>
      <c r="G66" s="40">
        <v>0.97</v>
      </c>
      <c r="H66" s="40">
        <v>0.96</v>
      </c>
      <c r="I66" s="40">
        <v>0.95</v>
      </c>
      <c r="J66" s="40">
        <v>0.94</v>
      </c>
      <c r="K66" s="40">
        <v>0.93</v>
      </c>
      <c r="L66" s="40">
        <v>0.92</v>
      </c>
      <c r="M66" s="40">
        <v>0.91</v>
      </c>
      <c r="N66" s="40">
        <v>0.9</v>
      </c>
      <c r="O66" s="40">
        <v>0.89</v>
      </c>
      <c r="P66" s="40">
        <v>0.88</v>
      </c>
      <c r="Q66" s="40">
        <v>0.87</v>
      </c>
      <c r="R66" s="40">
        <v>0.86</v>
      </c>
      <c r="S66" s="40">
        <v>0.85</v>
      </c>
      <c r="T66" s="40">
        <v>0.84</v>
      </c>
      <c r="U66" s="40">
        <v>0.83</v>
      </c>
      <c r="V66" s="40">
        <v>0.82</v>
      </c>
      <c r="W66" s="40">
        <v>0.81</v>
      </c>
      <c r="X66" s="40">
        <v>0.8</v>
      </c>
      <c r="Y66" s="40">
        <v>0.79</v>
      </c>
      <c r="Z66" s="40">
        <v>0.78</v>
      </c>
      <c r="AA66" s="40">
        <v>0.77</v>
      </c>
      <c r="AB66" s="40">
        <v>0.76</v>
      </c>
      <c r="AC66" s="40">
        <v>0.75</v>
      </c>
      <c r="AD66" s="40">
        <v>0.74</v>
      </c>
      <c r="AE66" s="40">
        <v>0.73</v>
      </c>
      <c r="AF66" s="40">
        <v>0.72</v>
      </c>
      <c r="AG66" s="40">
        <v>0.71</v>
      </c>
      <c r="AH66" s="40">
        <v>0.7</v>
      </c>
      <c r="AI66" s="40">
        <v>0.69</v>
      </c>
      <c r="AJ66" s="40">
        <v>0.68</v>
      </c>
      <c r="AK66" s="40">
        <v>0.67</v>
      </c>
      <c r="AL66" s="40">
        <v>0.66</v>
      </c>
      <c r="AM66" s="40">
        <v>0.65</v>
      </c>
      <c r="AN66" s="40">
        <v>0.64</v>
      </c>
      <c r="AO66" s="40">
        <v>0.63</v>
      </c>
      <c r="AP66" s="40">
        <v>0.62</v>
      </c>
      <c r="AQ66" s="40">
        <v>0.61</v>
      </c>
      <c r="AR66" s="40">
        <v>0.6</v>
      </c>
      <c r="AS66" s="40">
        <v>0.59</v>
      </c>
      <c r="AT66" s="40">
        <v>0.57999999999999996</v>
      </c>
      <c r="AU66" s="40">
        <v>0.56999999999999995</v>
      </c>
      <c r="AV66" s="40">
        <v>0.56000000000000005</v>
      </c>
      <c r="AW66" s="40">
        <v>0.55000000000000004</v>
      </c>
      <c r="AX66" s="40">
        <v>0.54</v>
      </c>
      <c r="AY66" s="40">
        <v>0.53</v>
      </c>
      <c r="AZ66" s="40">
        <v>0.52</v>
      </c>
      <c r="BA66" s="40">
        <v>0.51</v>
      </c>
      <c r="BB66" s="40">
        <v>0.5</v>
      </c>
      <c r="BC66" s="40">
        <v>0.49</v>
      </c>
      <c r="BD66" s="40">
        <v>0.48</v>
      </c>
      <c r="BE66" s="40">
        <v>0.47</v>
      </c>
      <c r="BF66" s="40">
        <v>0.46</v>
      </c>
      <c r="BG66" s="40">
        <v>0.45</v>
      </c>
      <c r="BH66" s="40">
        <v>0.45</v>
      </c>
      <c r="BI66" s="40">
        <v>0.45</v>
      </c>
      <c r="BJ66" s="40">
        <v>0.45</v>
      </c>
      <c r="BK66" s="40">
        <v>0.45</v>
      </c>
      <c r="BL66" s="40">
        <v>0.45</v>
      </c>
      <c r="BM66" s="40">
        <v>0.45</v>
      </c>
      <c r="BN66" s="40">
        <v>0.45</v>
      </c>
      <c r="BO66" s="40">
        <v>0.45</v>
      </c>
      <c r="BP66" s="40">
        <v>0.45</v>
      </c>
      <c r="BQ66" s="40">
        <v>0.45</v>
      </c>
      <c r="BR66" s="40">
        <v>0.45</v>
      </c>
      <c r="BS66" s="40">
        <v>0.45</v>
      </c>
      <c r="BT66" s="40">
        <v>0.45</v>
      </c>
      <c r="BU66" s="40">
        <v>0.45</v>
      </c>
      <c r="BV66" s="40">
        <v>0.45</v>
      </c>
      <c r="BW66" s="40">
        <v>0.45</v>
      </c>
      <c r="BX66" s="40">
        <v>0.45</v>
      </c>
      <c r="BY66" s="40">
        <v>0.45</v>
      </c>
      <c r="BZ66" s="40">
        <v>0.45</v>
      </c>
      <c r="CA66" s="40">
        <v>0.45</v>
      </c>
      <c r="CB66" s="40">
        <v>0.45</v>
      </c>
      <c r="CC66" s="40">
        <v>0.45</v>
      </c>
      <c r="CD66" s="40">
        <v>0.45</v>
      </c>
      <c r="CE66" s="40">
        <v>0.45</v>
      </c>
      <c r="CF66" s="40">
        <v>0.45</v>
      </c>
      <c r="CG66" s="40">
        <v>0.45</v>
      </c>
      <c r="CH66" s="40">
        <v>0.45</v>
      </c>
      <c r="CI66" s="40">
        <v>0.45</v>
      </c>
      <c r="CJ66" s="40">
        <v>0.45</v>
      </c>
      <c r="CK66" s="40">
        <v>0.45</v>
      </c>
      <c r="CL66" s="40">
        <v>0.45</v>
      </c>
      <c r="CM66" s="40">
        <v>0.45</v>
      </c>
      <c r="CN66" s="40">
        <v>0.45</v>
      </c>
      <c r="CO66" s="40">
        <v>0.45</v>
      </c>
      <c r="CP66" s="40">
        <v>0.45</v>
      </c>
      <c r="CQ66" s="40">
        <v>0.45</v>
      </c>
      <c r="CR66" s="40">
        <v>0.45</v>
      </c>
      <c r="CS66" s="40">
        <v>0.45</v>
      </c>
      <c r="CT66" s="40">
        <v>0.45</v>
      </c>
      <c r="CU66" s="40">
        <v>0.45</v>
      </c>
      <c r="CV66" s="40">
        <v>0.45</v>
      </c>
      <c r="CW66" s="40">
        <v>0.45</v>
      </c>
      <c r="CX66" s="40">
        <v>0.45</v>
      </c>
      <c r="CY66" s="41">
        <v>0.45</v>
      </c>
    </row>
    <row r="67" spans="4:103" ht="3" customHeight="1" x14ac:dyDescent="0.15">
      <c r="D67" s="39">
        <v>1</v>
      </c>
      <c r="E67" s="40">
        <v>0.99</v>
      </c>
      <c r="F67" s="40">
        <v>0.98</v>
      </c>
      <c r="G67" s="40">
        <v>0.97</v>
      </c>
      <c r="H67" s="40">
        <v>0.96</v>
      </c>
      <c r="I67" s="40">
        <v>0.95</v>
      </c>
      <c r="J67" s="40">
        <v>0.94</v>
      </c>
      <c r="K67" s="40">
        <v>0.93</v>
      </c>
      <c r="L67" s="40">
        <v>0.92</v>
      </c>
      <c r="M67" s="40">
        <v>0.91</v>
      </c>
      <c r="N67" s="40">
        <v>0.9</v>
      </c>
      <c r="O67" s="40">
        <v>0.89</v>
      </c>
      <c r="P67" s="40">
        <v>0.88</v>
      </c>
      <c r="Q67" s="40">
        <v>0.87</v>
      </c>
      <c r="R67" s="40">
        <v>0.86</v>
      </c>
      <c r="S67" s="40">
        <v>0.85</v>
      </c>
      <c r="T67" s="40">
        <v>0.84</v>
      </c>
      <c r="U67" s="40">
        <v>0.83</v>
      </c>
      <c r="V67" s="40">
        <v>0.82</v>
      </c>
      <c r="W67" s="40">
        <v>0.81</v>
      </c>
      <c r="X67" s="40">
        <v>0.8</v>
      </c>
      <c r="Y67" s="40">
        <v>0.79</v>
      </c>
      <c r="Z67" s="40">
        <v>0.78</v>
      </c>
      <c r="AA67" s="40">
        <v>0.77</v>
      </c>
      <c r="AB67" s="40">
        <v>0.76</v>
      </c>
      <c r="AC67" s="40">
        <v>0.75</v>
      </c>
      <c r="AD67" s="40">
        <v>0.74</v>
      </c>
      <c r="AE67" s="40">
        <v>0.73</v>
      </c>
      <c r="AF67" s="40">
        <v>0.72</v>
      </c>
      <c r="AG67" s="40">
        <v>0.71</v>
      </c>
      <c r="AH67" s="40">
        <v>0.7</v>
      </c>
      <c r="AI67" s="40">
        <v>0.69</v>
      </c>
      <c r="AJ67" s="40">
        <v>0.68</v>
      </c>
      <c r="AK67" s="40">
        <v>0.67</v>
      </c>
      <c r="AL67" s="40">
        <v>0.66</v>
      </c>
      <c r="AM67" s="40">
        <v>0.65</v>
      </c>
      <c r="AN67" s="40">
        <v>0.64</v>
      </c>
      <c r="AO67" s="40">
        <v>0.63</v>
      </c>
      <c r="AP67" s="40">
        <v>0.62</v>
      </c>
      <c r="AQ67" s="40">
        <v>0.61</v>
      </c>
      <c r="AR67" s="40">
        <v>0.6</v>
      </c>
      <c r="AS67" s="40">
        <v>0.59</v>
      </c>
      <c r="AT67" s="40">
        <v>0.57999999999999996</v>
      </c>
      <c r="AU67" s="40">
        <v>0.56999999999999995</v>
      </c>
      <c r="AV67" s="40">
        <v>0.56000000000000005</v>
      </c>
      <c r="AW67" s="40">
        <v>0.55000000000000004</v>
      </c>
      <c r="AX67" s="40">
        <v>0.54</v>
      </c>
      <c r="AY67" s="40">
        <v>0.53</v>
      </c>
      <c r="AZ67" s="40">
        <v>0.52</v>
      </c>
      <c r="BA67" s="40">
        <v>0.51</v>
      </c>
      <c r="BB67" s="40">
        <v>0.5</v>
      </c>
      <c r="BC67" s="40">
        <v>0.49</v>
      </c>
      <c r="BD67" s="40">
        <v>0.48</v>
      </c>
      <c r="BE67" s="40">
        <v>0.47</v>
      </c>
      <c r="BF67" s="40">
        <v>0.46</v>
      </c>
      <c r="BG67" s="40">
        <v>0.45</v>
      </c>
      <c r="BH67" s="40">
        <v>0.44</v>
      </c>
      <c r="BI67" s="40">
        <v>0.44</v>
      </c>
      <c r="BJ67" s="40">
        <v>0.44</v>
      </c>
      <c r="BK67" s="40">
        <v>0.44</v>
      </c>
      <c r="BL67" s="40">
        <v>0.44</v>
      </c>
      <c r="BM67" s="40">
        <v>0.44</v>
      </c>
      <c r="BN67" s="40">
        <v>0.44</v>
      </c>
      <c r="BO67" s="40">
        <v>0.44</v>
      </c>
      <c r="BP67" s="40">
        <v>0.44</v>
      </c>
      <c r="BQ67" s="40">
        <v>0.44</v>
      </c>
      <c r="BR67" s="40">
        <v>0.44</v>
      </c>
      <c r="BS67" s="40">
        <v>0.44</v>
      </c>
      <c r="BT67" s="40">
        <v>0.44</v>
      </c>
      <c r="BU67" s="40">
        <v>0.44</v>
      </c>
      <c r="BV67" s="40">
        <v>0.44</v>
      </c>
      <c r="BW67" s="40">
        <v>0.44</v>
      </c>
      <c r="BX67" s="40">
        <v>0.44</v>
      </c>
      <c r="BY67" s="40">
        <v>0.44</v>
      </c>
      <c r="BZ67" s="40">
        <v>0.44</v>
      </c>
      <c r="CA67" s="40">
        <v>0.44</v>
      </c>
      <c r="CB67" s="40">
        <v>0.44</v>
      </c>
      <c r="CC67" s="40">
        <v>0.44</v>
      </c>
      <c r="CD67" s="40">
        <v>0.44</v>
      </c>
      <c r="CE67" s="40">
        <v>0.44</v>
      </c>
      <c r="CF67" s="40">
        <v>0.44</v>
      </c>
      <c r="CG67" s="40">
        <v>0.44</v>
      </c>
      <c r="CH67" s="40">
        <v>0.44</v>
      </c>
      <c r="CI67" s="40">
        <v>0.44</v>
      </c>
      <c r="CJ67" s="40">
        <v>0.44</v>
      </c>
      <c r="CK67" s="40">
        <v>0.44</v>
      </c>
      <c r="CL67" s="40">
        <v>0.44</v>
      </c>
      <c r="CM67" s="40">
        <v>0.44</v>
      </c>
      <c r="CN67" s="40">
        <v>0.44</v>
      </c>
      <c r="CO67" s="40">
        <v>0.44</v>
      </c>
      <c r="CP67" s="40">
        <v>0.44</v>
      </c>
      <c r="CQ67" s="40">
        <v>0.44</v>
      </c>
      <c r="CR67" s="40">
        <v>0.44</v>
      </c>
      <c r="CS67" s="40">
        <v>0.44</v>
      </c>
      <c r="CT67" s="40">
        <v>0.44</v>
      </c>
      <c r="CU67" s="40">
        <v>0.44</v>
      </c>
      <c r="CV67" s="40">
        <v>0.44</v>
      </c>
      <c r="CW67" s="40">
        <v>0.44</v>
      </c>
      <c r="CX67" s="40">
        <v>0.44</v>
      </c>
      <c r="CY67" s="41">
        <v>0.44</v>
      </c>
    </row>
    <row r="68" spans="4:103" ht="3" customHeight="1" x14ac:dyDescent="0.15">
      <c r="D68" s="39">
        <v>1</v>
      </c>
      <c r="E68" s="40">
        <v>0.99</v>
      </c>
      <c r="F68" s="40">
        <v>0.98</v>
      </c>
      <c r="G68" s="40">
        <v>0.97</v>
      </c>
      <c r="H68" s="40">
        <v>0.96</v>
      </c>
      <c r="I68" s="40">
        <v>0.95</v>
      </c>
      <c r="J68" s="40">
        <v>0.94</v>
      </c>
      <c r="K68" s="40">
        <v>0.93</v>
      </c>
      <c r="L68" s="40">
        <v>0.92</v>
      </c>
      <c r="M68" s="40">
        <v>0.91</v>
      </c>
      <c r="N68" s="40">
        <v>0.9</v>
      </c>
      <c r="O68" s="40">
        <v>0.89</v>
      </c>
      <c r="P68" s="40">
        <v>0.88</v>
      </c>
      <c r="Q68" s="40">
        <v>0.87</v>
      </c>
      <c r="R68" s="40">
        <v>0.86</v>
      </c>
      <c r="S68" s="40">
        <v>0.85</v>
      </c>
      <c r="T68" s="40">
        <v>0.84</v>
      </c>
      <c r="U68" s="40">
        <v>0.83</v>
      </c>
      <c r="V68" s="40">
        <v>0.82</v>
      </c>
      <c r="W68" s="40">
        <v>0.81</v>
      </c>
      <c r="X68" s="40">
        <v>0.8</v>
      </c>
      <c r="Y68" s="40">
        <v>0.79</v>
      </c>
      <c r="Z68" s="40">
        <v>0.78</v>
      </c>
      <c r="AA68" s="40">
        <v>0.77</v>
      </c>
      <c r="AB68" s="40">
        <v>0.76</v>
      </c>
      <c r="AC68" s="40">
        <v>0.75</v>
      </c>
      <c r="AD68" s="40">
        <v>0.74</v>
      </c>
      <c r="AE68" s="40">
        <v>0.73</v>
      </c>
      <c r="AF68" s="40">
        <v>0.72</v>
      </c>
      <c r="AG68" s="40">
        <v>0.71</v>
      </c>
      <c r="AH68" s="40">
        <v>0.7</v>
      </c>
      <c r="AI68" s="40">
        <v>0.69</v>
      </c>
      <c r="AJ68" s="40">
        <v>0.68</v>
      </c>
      <c r="AK68" s="40">
        <v>0.67</v>
      </c>
      <c r="AL68" s="40">
        <v>0.66</v>
      </c>
      <c r="AM68" s="40">
        <v>0.65</v>
      </c>
      <c r="AN68" s="40">
        <v>0.64</v>
      </c>
      <c r="AO68" s="40">
        <v>0.63</v>
      </c>
      <c r="AP68" s="40">
        <v>0.62</v>
      </c>
      <c r="AQ68" s="40">
        <v>0.61</v>
      </c>
      <c r="AR68" s="40">
        <v>0.6</v>
      </c>
      <c r="AS68" s="40">
        <v>0.59</v>
      </c>
      <c r="AT68" s="40">
        <v>0.57999999999999996</v>
      </c>
      <c r="AU68" s="40">
        <v>0.56999999999999995</v>
      </c>
      <c r="AV68" s="40">
        <v>0.56000000000000005</v>
      </c>
      <c r="AW68" s="40">
        <v>0.55000000000000004</v>
      </c>
      <c r="AX68" s="40">
        <v>0.54</v>
      </c>
      <c r="AY68" s="40">
        <v>0.53</v>
      </c>
      <c r="AZ68" s="40">
        <v>0.52</v>
      </c>
      <c r="BA68" s="40">
        <v>0.51</v>
      </c>
      <c r="BB68" s="40">
        <v>0.5</v>
      </c>
      <c r="BC68" s="40">
        <v>0.49</v>
      </c>
      <c r="BD68" s="40">
        <v>0.48</v>
      </c>
      <c r="BE68" s="40">
        <v>0.47</v>
      </c>
      <c r="BF68" s="40">
        <v>0.46</v>
      </c>
      <c r="BG68" s="40">
        <v>0.45</v>
      </c>
      <c r="BH68" s="40">
        <v>0.44</v>
      </c>
      <c r="BI68" s="40">
        <v>0.43</v>
      </c>
      <c r="BJ68" s="40">
        <v>0.43</v>
      </c>
      <c r="BK68" s="40">
        <v>0.43</v>
      </c>
      <c r="BL68" s="40">
        <v>0.43</v>
      </c>
      <c r="BM68" s="40">
        <v>0.43</v>
      </c>
      <c r="BN68" s="40">
        <v>0.43</v>
      </c>
      <c r="BO68" s="40">
        <v>0.43</v>
      </c>
      <c r="BP68" s="40">
        <v>0.43</v>
      </c>
      <c r="BQ68" s="40">
        <v>0.43</v>
      </c>
      <c r="BR68" s="40">
        <v>0.43</v>
      </c>
      <c r="BS68" s="40">
        <v>0.43</v>
      </c>
      <c r="BT68" s="40">
        <v>0.43</v>
      </c>
      <c r="BU68" s="40">
        <v>0.43</v>
      </c>
      <c r="BV68" s="40">
        <v>0.43</v>
      </c>
      <c r="BW68" s="40">
        <v>0.43</v>
      </c>
      <c r="BX68" s="40">
        <v>0.43</v>
      </c>
      <c r="BY68" s="40">
        <v>0.43</v>
      </c>
      <c r="BZ68" s="40">
        <v>0.43</v>
      </c>
      <c r="CA68" s="40">
        <v>0.43</v>
      </c>
      <c r="CB68" s="40">
        <v>0.43</v>
      </c>
      <c r="CC68" s="40">
        <v>0.43</v>
      </c>
      <c r="CD68" s="40">
        <v>0.43</v>
      </c>
      <c r="CE68" s="40">
        <v>0.43</v>
      </c>
      <c r="CF68" s="40">
        <v>0.43</v>
      </c>
      <c r="CG68" s="40">
        <v>0.43</v>
      </c>
      <c r="CH68" s="40">
        <v>0.43</v>
      </c>
      <c r="CI68" s="40">
        <v>0.43</v>
      </c>
      <c r="CJ68" s="40">
        <v>0.43</v>
      </c>
      <c r="CK68" s="40">
        <v>0.43</v>
      </c>
      <c r="CL68" s="40">
        <v>0.43</v>
      </c>
      <c r="CM68" s="40">
        <v>0.43</v>
      </c>
      <c r="CN68" s="40">
        <v>0.43</v>
      </c>
      <c r="CO68" s="40">
        <v>0.43</v>
      </c>
      <c r="CP68" s="40">
        <v>0.43</v>
      </c>
      <c r="CQ68" s="40">
        <v>0.43</v>
      </c>
      <c r="CR68" s="40">
        <v>0.43</v>
      </c>
      <c r="CS68" s="40">
        <v>0.43</v>
      </c>
      <c r="CT68" s="40">
        <v>0.43</v>
      </c>
      <c r="CU68" s="40">
        <v>0.43</v>
      </c>
      <c r="CV68" s="40">
        <v>0.43</v>
      </c>
      <c r="CW68" s="40">
        <v>0.43</v>
      </c>
      <c r="CX68" s="40">
        <v>0.43</v>
      </c>
      <c r="CY68" s="41">
        <v>0.43</v>
      </c>
    </row>
    <row r="69" spans="4:103" ht="3" customHeight="1" x14ac:dyDescent="0.15">
      <c r="D69" s="39">
        <v>1</v>
      </c>
      <c r="E69" s="40">
        <v>0.99</v>
      </c>
      <c r="F69" s="40">
        <v>0.98</v>
      </c>
      <c r="G69" s="40">
        <v>0.97</v>
      </c>
      <c r="H69" s="40">
        <v>0.96</v>
      </c>
      <c r="I69" s="40">
        <v>0.95</v>
      </c>
      <c r="J69" s="40">
        <v>0.94</v>
      </c>
      <c r="K69" s="40">
        <v>0.93</v>
      </c>
      <c r="L69" s="40">
        <v>0.92</v>
      </c>
      <c r="M69" s="40">
        <v>0.91</v>
      </c>
      <c r="N69" s="40">
        <v>0.9</v>
      </c>
      <c r="O69" s="40">
        <v>0.89</v>
      </c>
      <c r="P69" s="40">
        <v>0.88</v>
      </c>
      <c r="Q69" s="40">
        <v>0.87</v>
      </c>
      <c r="R69" s="40">
        <v>0.86</v>
      </c>
      <c r="S69" s="40">
        <v>0.85</v>
      </c>
      <c r="T69" s="40">
        <v>0.84</v>
      </c>
      <c r="U69" s="40">
        <v>0.83</v>
      </c>
      <c r="V69" s="40">
        <v>0.82</v>
      </c>
      <c r="W69" s="40">
        <v>0.81</v>
      </c>
      <c r="X69" s="40">
        <v>0.8</v>
      </c>
      <c r="Y69" s="40">
        <v>0.79</v>
      </c>
      <c r="Z69" s="40">
        <v>0.78</v>
      </c>
      <c r="AA69" s="40">
        <v>0.77</v>
      </c>
      <c r="AB69" s="40">
        <v>0.76</v>
      </c>
      <c r="AC69" s="40">
        <v>0.75</v>
      </c>
      <c r="AD69" s="40">
        <v>0.74</v>
      </c>
      <c r="AE69" s="40">
        <v>0.73</v>
      </c>
      <c r="AF69" s="40">
        <v>0.72</v>
      </c>
      <c r="AG69" s="40">
        <v>0.71</v>
      </c>
      <c r="AH69" s="40">
        <v>0.7</v>
      </c>
      <c r="AI69" s="40">
        <v>0.69</v>
      </c>
      <c r="AJ69" s="40">
        <v>0.68</v>
      </c>
      <c r="AK69" s="40">
        <v>0.67</v>
      </c>
      <c r="AL69" s="40">
        <v>0.66</v>
      </c>
      <c r="AM69" s="40">
        <v>0.65</v>
      </c>
      <c r="AN69" s="40">
        <v>0.64</v>
      </c>
      <c r="AO69" s="40">
        <v>0.63</v>
      </c>
      <c r="AP69" s="40">
        <v>0.62</v>
      </c>
      <c r="AQ69" s="40">
        <v>0.61</v>
      </c>
      <c r="AR69" s="40">
        <v>0.6</v>
      </c>
      <c r="AS69" s="40">
        <v>0.59</v>
      </c>
      <c r="AT69" s="40">
        <v>0.57999999999999996</v>
      </c>
      <c r="AU69" s="40">
        <v>0.56999999999999995</v>
      </c>
      <c r="AV69" s="40">
        <v>0.56000000000000005</v>
      </c>
      <c r="AW69" s="40">
        <v>0.55000000000000004</v>
      </c>
      <c r="AX69" s="40">
        <v>0.54</v>
      </c>
      <c r="AY69" s="40">
        <v>0.53</v>
      </c>
      <c r="AZ69" s="40">
        <v>0.52</v>
      </c>
      <c r="BA69" s="40">
        <v>0.51</v>
      </c>
      <c r="BB69" s="40">
        <v>0.5</v>
      </c>
      <c r="BC69" s="40">
        <v>0.49</v>
      </c>
      <c r="BD69" s="40">
        <v>0.48</v>
      </c>
      <c r="BE69" s="40">
        <v>0.47</v>
      </c>
      <c r="BF69" s="40">
        <v>0.46</v>
      </c>
      <c r="BG69" s="40">
        <v>0.45</v>
      </c>
      <c r="BH69" s="40">
        <v>0.44</v>
      </c>
      <c r="BI69" s="40">
        <v>0.43</v>
      </c>
      <c r="BJ69" s="40">
        <v>0.42</v>
      </c>
      <c r="BK69" s="40">
        <v>0.42</v>
      </c>
      <c r="BL69" s="40">
        <v>0.42</v>
      </c>
      <c r="BM69" s="40">
        <v>0.42</v>
      </c>
      <c r="BN69" s="40">
        <v>0.42</v>
      </c>
      <c r="BO69" s="40">
        <v>0.42</v>
      </c>
      <c r="BP69" s="40">
        <v>0.42</v>
      </c>
      <c r="BQ69" s="40">
        <v>0.42</v>
      </c>
      <c r="BR69" s="40">
        <v>0.42</v>
      </c>
      <c r="BS69" s="40">
        <v>0.42</v>
      </c>
      <c r="BT69" s="40">
        <v>0.42</v>
      </c>
      <c r="BU69" s="40">
        <v>0.42</v>
      </c>
      <c r="BV69" s="40">
        <v>0.42</v>
      </c>
      <c r="BW69" s="40">
        <v>0.42</v>
      </c>
      <c r="BX69" s="40">
        <v>0.42</v>
      </c>
      <c r="BY69" s="40">
        <v>0.42</v>
      </c>
      <c r="BZ69" s="40">
        <v>0.42</v>
      </c>
      <c r="CA69" s="40">
        <v>0.42</v>
      </c>
      <c r="CB69" s="40">
        <v>0.42</v>
      </c>
      <c r="CC69" s="40">
        <v>0.42</v>
      </c>
      <c r="CD69" s="40">
        <v>0.42</v>
      </c>
      <c r="CE69" s="40">
        <v>0.42</v>
      </c>
      <c r="CF69" s="40">
        <v>0.42</v>
      </c>
      <c r="CG69" s="40">
        <v>0.42</v>
      </c>
      <c r="CH69" s="40">
        <v>0.42</v>
      </c>
      <c r="CI69" s="40">
        <v>0.42</v>
      </c>
      <c r="CJ69" s="40">
        <v>0.42</v>
      </c>
      <c r="CK69" s="40">
        <v>0.42</v>
      </c>
      <c r="CL69" s="40">
        <v>0.42</v>
      </c>
      <c r="CM69" s="40">
        <v>0.42</v>
      </c>
      <c r="CN69" s="40">
        <v>0.42</v>
      </c>
      <c r="CO69" s="40">
        <v>0.42</v>
      </c>
      <c r="CP69" s="40">
        <v>0.42</v>
      </c>
      <c r="CQ69" s="40">
        <v>0.42</v>
      </c>
      <c r="CR69" s="40">
        <v>0.42</v>
      </c>
      <c r="CS69" s="40">
        <v>0.42</v>
      </c>
      <c r="CT69" s="40">
        <v>0.42</v>
      </c>
      <c r="CU69" s="40">
        <v>0.42</v>
      </c>
      <c r="CV69" s="40">
        <v>0.42</v>
      </c>
      <c r="CW69" s="40">
        <v>0.42</v>
      </c>
      <c r="CX69" s="40">
        <v>0.42</v>
      </c>
      <c r="CY69" s="41">
        <v>0.42</v>
      </c>
    </row>
    <row r="70" spans="4:103" ht="3" customHeight="1" x14ac:dyDescent="0.15">
      <c r="D70" s="39">
        <v>1</v>
      </c>
      <c r="E70" s="40">
        <v>0.99</v>
      </c>
      <c r="F70" s="40">
        <v>0.98</v>
      </c>
      <c r="G70" s="40">
        <v>0.97</v>
      </c>
      <c r="H70" s="40">
        <v>0.96</v>
      </c>
      <c r="I70" s="40">
        <v>0.95</v>
      </c>
      <c r="J70" s="40">
        <v>0.94</v>
      </c>
      <c r="K70" s="40">
        <v>0.93</v>
      </c>
      <c r="L70" s="40">
        <v>0.92</v>
      </c>
      <c r="M70" s="40">
        <v>0.91</v>
      </c>
      <c r="N70" s="40">
        <v>0.9</v>
      </c>
      <c r="O70" s="40">
        <v>0.89</v>
      </c>
      <c r="P70" s="40">
        <v>0.88</v>
      </c>
      <c r="Q70" s="40">
        <v>0.87</v>
      </c>
      <c r="R70" s="40">
        <v>0.86</v>
      </c>
      <c r="S70" s="40">
        <v>0.85</v>
      </c>
      <c r="T70" s="40">
        <v>0.84</v>
      </c>
      <c r="U70" s="40">
        <v>0.83</v>
      </c>
      <c r="V70" s="40">
        <v>0.82</v>
      </c>
      <c r="W70" s="40">
        <v>0.81</v>
      </c>
      <c r="X70" s="40">
        <v>0.8</v>
      </c>
      <c r="Y70" s="40">
        <v>0.79</v>
      </c>
      <c r="Z70" s="40">
        <v>0.78</v>
      </c>
      <c r="AA70" s="40">
        <v>0.77</v>
      </c>
      <c r="AB70" s="40">
        <v>0.76</v>
      </c>
      <c r="AC70" s="40">
        <v>0.75</v>
      </c>
      <c r="AD70" s="40">
        <v>0.74</v>
      </c>
      <c r="AE70" s="40">
        <v>0.73</v>
      </c>
      <c r="AF70" s="40">
        <v>0.72</v>
      </c>
      <c r="AG70" s="40">
        <v>0.71</v>
      </c>
      <c r="AH70" s="40">
        <v>0.7</v>
      </c>
      <c r="AI70" s="40">
        <v>0.69</v>
      </c>
      <c r="AJ70" s="40">
        <v>0.68</v>
      </c>
      <c r="AK70" s="40">
        <v>0.67</v>
      </c>
      <c r="AL70" s="40">
        <v>0.66</v>
      </c>
      <c r="AM70" s="40">
        <v>0.65</v>
      </c>
      <c r="AN70" s="40">
        <v>0.64</v>
      </c>
      <c r="AO70" s="40">
        <v>0.63</v>
      </c>
      <c r="AP70" s="40">
        <v>0.62</v>
      </c>
      <c r="AQ70" s="40">
        <v>0.61</v>
      </c>
      <c r="AR70" s="40">
        <v>0.6</v>
      </c>
      <c r="AS70" s="40">
        <v>0.59</v>
      </c>
      <c r="AT70" s="40">
        <v>0.57999999999999996</v>
      </c>
      <c r="AU70" s="40">
        <v>0.56999999999999995</v>
      </c>
      <c r="AV70" s="40">
        <v>0.56000000000000005</v>
      </c>
      <c r="AW70" s="40">
        <v>0.55000000000000004</v>
      </c>
      <c r="AX70" s="40">
        <v>0.54</v>
      </c>
      <c r="AY70" s="40">
        <v>0.53</v>
      </c>
      <c r="AZ70" s="40">
        <v>0.52</v>
      </c>
      <c r="BA70" s="40">
        <v>0.51</v>
      </c>
      <c r="BB70" s="40">
        <v>0.5</v>
      </c>
      <c r="BC70" s="40">
        <v>0.49</v>
      </c>
      <c r="BD70" s="40">
        <v>0.48</v>
      </c>
      <c r="BE70" s="40">
        <v>0.47</v>
      </c>
      <c r="BF70" s="40">
        <v>0.46</v>
      </c>
      <c r="BG70" s="40">
        <v>0.45</v>
      </c>
      <c r="BH70" s="40">
        <v>0.44</v>
      </c>
      <c r="BI70" s="40">
        <v>0.43</v>
      </c>
      <c r="BJ70" s="40">
        <v>0.42</v>
      </c>
      <c r="BK70" s="40">
        <v>0.41</v>
      </c>
      <c r="BL70" s="40">
        <v>0.41</v>
      </c>
      <c r="BM70" s="40">
        <v>0.41</v>
      </c>
      <c r="BN70" s="40">
        <v>0.41</v>
      </c>
      <c r="BO70" s="40">
        <v>0.41</v>
      </c>
      <c r="BP70" s="40">
        <v>0.41</v>
      </c>
      <c r="BQ70" s="40">
        <v>0.41</v>
      </c>
      <c r="BR70" s="40">
        <v>0.41</v>
      </c>
      <c r="BS70" s="40">
        <v>0.41</v>
      </c>
      <c r="BT70" s="40">
        <v>0.41</v>
      </c>
      <c r="BU70" s="40">
        <v>0.41</v>
      </c>
      <c r="BV70" s="40">
        <v>0.41</v>
      </c>
      <c r="BW70" s="40">
        <v>0.41</v>
      </c>
      <c r="BX70" s="40">
        <v>0.41</v>
      </c>
      <c r="BY70" s="40">
        <v>0.41</v>
      </c>
      <c r="BZ70" s="40">
        <v>0.41</v>
      </c>
      <c r="CA70" s="40">
        <v>0.41</v>
      </c>
      <c r="CB70" s="40">
        <v>0.41</v>
      </c>
      <c r="CC70" s="40">
        <v>0.41</v>
      </c>
      <c r="CD70" s="40">
        <v>0.41</v>
      </c>
      <c r="CE70" s="40">
        <v>0.41</v>
      </c>
      <c r="CF70" s="40">
        <v>0.41</v>
      </c>
      <c r="CG70" s="40">
        <v>0.41</v>
      </c>
      <c r="CH70" s="40">
        <v>0.41</v>
      </c>
      <c r="CI70" s="40">
        <v>0.41</v>
      </c>
      <c r="CJ70" s="40">
        <v>0.41</v>
      </c>
      <c r="CK70" s="40">
        <v>0.41</v>
      </c>
      <c r="CL70" s="40">
        <v>0.41</v>
      </c>
      <c r="CM70" s="40">
        <v>0.41</v>
      </c>
      <c r="CN70" s="40">
        <v>0.41</v>
      </c>
      <c r="CO70" s="40">
        <v>0.41</v>
      </c>
      <c r="CP70" s="40">
        <v>0.41</v>
      </c>
      <c r="CQ70" s="40">
        <v>0.41</v>
      </c>
      <c r="CR70" s="40">
        <v>0.41</v>
      </c>
      <c r="CS70" s="40">
        <v>0.41</v>
      </c>
      <c r="CT70" s="40">
        <v>0.41</v>
      </c>
      <c r="CU70" s="40">
        <v>0.41</v>
      </c>
      <c r="CV70" s="40">
        <v>0.41</v>
      </c>
      <c r="CW70" s="40">
        <v>0.41</v>
      </c>
      <c r="CX70" s="40">
        <v>0.41</v>
      </c>
      <c r="CY70" s="41">
        <v>0.41</v>
      </c>
    </row>
    <row r="71" spans="4:103" ht="3" customHeight="1" x14ac:dyDescent="0.15">
      <c r="D71" s="39">
        <v>1</v>
      </c>
      <c r="E71" s="40">
        <v>0.99</v>
      </c>
      <c r="F71" s="40">
        <v>0.98</v>
      </c>
      <c r="G71" s="40">
        <v>0.97</v>
      </c>
      <c r="H71" s="40">
        <v>0.96</v>
      </c>
      <c r="I71" s="40">
        <v>0.95</v>
      </c>
      <c r="J71" s="40">
        <v>0.94</v>
      </c>
      <c r="K71" s="40">
        <v>0.93</v>
      </c>
      <c r="L71" s="40">
        <v>0.92</v>
      </c>
      <c r="M71" s="40">
        <v>0.91</v>
      </c>
      <c r="N71" s="40">
        <v>0.9</v>
      </c>
      <c r="O71" s="40">
        <v>0.89</v>
      </c>
      <c r="P71" s="40">
        <v>0.88</v>
      </c>
      <c r="Q71" s="40">
        <v>0.87</v>
      </c>
      <c r="R71" s="40">
        <v>0.86</v>
      </c>
      <c r="S71" s="40">
        <v>0.85</v>
      </c>
      <c r="T71" s="40">
        <v>0.84</v>
      </c>
      <c r="U71" s="40">
        <v>0.83</v>
      </c>
      <c r="V71" s="40">
        <v>0.82</v>
      </c>
      <c r="W71" s="40">
        <v>0.81</v>
      </c>
      <c r="X71" s="40">
        <v>0.8</v>
      </c>
      <c r="Y71" s="40">
        <v>0.79</v>
      </c>
      <c r="Z71" s="40">
        <v>0.78</v>
      </c>
      <c r="AA71" s="40">
        <v>0.77</v>
      </c>
      <c r="AB71" s="40">
        <v>0.76</v>
      </c>
      <c r="AC71" s="40">
        <v>0.75</v>
      </c>
      <c r="AD71" s="40">
        <v>0.74</v>
      </c>
      <c r="AE71" s="40">
        <v>0.73</v>
      </c>
      <c r="AF71" s="40">
        <v>0.72</v>
      </c>
      <c r="AG71" s="40">
        <v>0.71</v>
      </c>
      <c r="AH71" s="40">
        <v>0.7</v>
      </c>
      <c r="AI71" s="40">
        <v>0.69</v>
      </c>
      <c r="AJ71" s="40">
        <v>0.68</v>
      </c>
      <c r="AK71" s="40">
        <v>0.67</v>
      </c>
      <c r="AL71" s="40">
        <v>0.66</v>
      </c>
      <c r="AM71" s="40">
        <v>0.65</v>
      </c>
      <c r="AN71" s="40">
        <v>0.64</v>
      </c>
      <c r="AO71" s="40">
        <v>0.63</v>
      </c>
      <c r="AP71" s="40">
        <v>0.62</v>
      </c>
      <c r="AQ71" s="40">
        <v>0.61</v>
      </c>
      <c r="AR71" s="40">
        <v>0.6</v>
      </c>
      <c r="AS71" s="40">
        <v>0.59</v>
      </c>
      <c r="AT71" s="40">
        <v>0.57999999999999996</v>
      </c>
      <c r="AU71" s="40">
        <v>0.56999999999999995</v>
      </c>
      <c r="AV71" s="40">
        <v>0.56000000000000005</v>
      </c>
      <c r="AW71" s="40">
        <v>0.55000000000000004</v>
      </c>
      <c r="AX71" s="40">
        <v>0.54</v>
      </c>
      <c r="AY71" s="40">
        <v>0.53</v>
      </c>
      <c r="AZ71" s="40">
        <v>0.52</v>
      </c>
      <c r="BA71" s="40">
        <v>0.51</v>
      </c>
      <c r="BB71" s="40">
        <v>0.5</v>
      </c>
      <c r="BC71" s="40">
        <v>0.49</v>
      </c>
      <c r="BD71" s="40">
        <v>0.48</v>
      </c>
      <c r="BE71" s="40">
        <v>0.47</v>
      </c>
      <c r="BF71" s="40">
        <v>0.46</v>
      </c>
      <c r="BG71" s="40">
        <v>0.45</v>
      </c>
      <c r="BH71" s="40">
        <v>0.44</v>
      </c>
      <c r="BI71" s="40">
        <v>0.43</v>
      </c>
      <c r="BJ71" s="40">
        <v>0.42</v>
      </c>
      <c r="BK71" s="40">
        <v>0.41</v>
      </c>
      <c r="BL71" s="40">
        <v>0.4</v>
      </c>
      <c r="BM71" s="40">
        <v>0.4</v>
      </c>
      <c r="BN71" s="40">
        <v>0.4</v>
      </c>
      <c r="BO71" s="40">
        <v>0.4</v>
      </c>
      <c r="BP71" s="40">
        <v>0.4</v>
      </c>
      <c r="BQ71" s="40">
        <v>0.4</v>
      </c>
      <c r="BR71" s="40">
        <v>0.4</v>
      </c>
      <c r="BS71" s="40">
        <v>0.4</v>
      </c>
      <c r="BT71" s="40">
        <v>0.4</v>
      </c>
      <c r="BU71" s="40">
        <v>0.4</v>
      </c>
      <c r="BV71" s="40">
        <v>0.4</v>
      </c>
      <c r="BW71" s="40">
        <v>0.4</v>
      </c>
      <c r="BX71" s="40">
        <v>0.4</v>
      </c>
      <c r="BY71" s="40">
        <v>0.4</v>
      </c>
      <c r="BZ71" s="40">
        <v>0.4</v>
      </c>
      <c r="CA71" s="40">
        <v>0.4</v>
      </c>
      <c r="CB71" s="40">
        <v>0.4</v>
      </c>
      <c r="CC71" s="40">
        <v>0.4</v>
      </c>
      <c r="CD71" s="40">
        <v>0.4</v>
      </c>
      <c r="CE71" s="40">
        <v>0.4</v>
      </c>
      <c r="CF71" s="40">
        <v>0.4</v>
      </c>
      <c r="CG71" s="40">
        <v>0.4</v>
      </c>
      <c r="CH71" s="40">
        <v>0.4</v>
      </c>
      <c r="CI71" s="40">
        <v>0.4</v>
      </c>
      <c r="CJ71" s="40">
        <v>0.4</v>
      </c>
      <c r="CK71" s="40">
        <v>0.4</v>
      </c>
      <c r="CL71" s="40">
        <v>0.4</v>
      </c>
      <c r="CM71" s="40">
        <v>0.4</v>
      </c>
      <c r="CN71" s="40">
        <v>0.4</v>
      </c>
      <c r="CO71" s="40">
        <v>0.4</v>
      </c>
      <c r="CP71" s="40">
        <v>0.4</v>
      </c>
      <c r="CQ71" s="40">
        <v>0.4</v>
      </c>
      <c r="CR71" s="40">
        <v>0.4</v>
      </c>
      <c r="CS71" s="40">
        <v>0.4</v>
      </c>
      <c r="CT71" s="40">
        <v>0.4</v>
      </c>
      <c r="CU71" s="40">
        <v>0.4</v>
      </c>
      <c r="CV71" s="40">
        <v>0.4</v>
      </c>
      <c r="CW71" s="40">
        <v>0.4</v>
      </c>
      <c r="CX71" s="40">
        <v>0.4</v>
      </c>
      <c r="CY71" s="41">
        <v>0.4</v>
      </c>
    </row>
    <row r="72" spans="4:103" ht="3" customHeight="1" x14ac:dyDescent="0.15">
      <c r="D72" s="39">
        <v>1</v>
      </c>
      <c r="E72" s="40">
        <v>0.99</v>
      </c>
      <c r="F72" s="40">
        <v>0.98</v>
      </c>
      <c r="G72" s="40">
        <v>0.97</v>
      </c>
      <c r="H72" s="40">
        <v>0.96</v>
      </c>
      <c r="I72" s="40">
        <v>0.95</v>
      </c>
      <c r="J72" s="40">
        <v>0.94</v>
      </c>
      <c r="K72" s="40">
        <v>0.93</v>
      </c>
      <c r="L72" s="40">
        <v>0.92</v>
      </c>
      <c r="M72" s="40">
        <v>0.91</v>
      </c>
      <c r="N72" s="40">
        <v>0.9</v>
      </c>
      <c r="O72" s="40">
        <v>0.89</v>
      </c>
      <c r="P72" s="40">
        <v>0.88</v>
      </c>
      <c r="Q72" s="40">
        <v>0.87</v>
      </c>
      <c r="R72" s="40">
        <v>0.86</v>
      </c>
      <c r="S72" s="40">
        <v>0.85</v>
      </c>
      <c r="T72" s="40">
        <v>0.84</v>
      </c>
      <c r="U72" s="40">
        <v>0.83</v>
      </c>
      <c r="V72" s="40">
        <v>0.82</v>
      </c>
      <c r="W72" s="40">
        <v>0.81</v>
      </c>
      <c r="X72" s="40">
        <v>0.8</v>
      </c>
      <c r="Y72" s="40">
        <v>0.79</v>
      </c>
      <c r="Z72" s="40">
        <v>0.78</v>
      </c>
      <c r="AA72" s="40">
        <v>0.77</v>
      </c>
      <c r="AB72" s="40">
        <v>0.76</v>
      </c>
      <c r="AC72" s="40">
        <v>0.75</v>
      </c>
      <c r="AD72" s="40">
        <v>0.74</v>
      </c>
      <c r="AE72" s="40">
        <v>0.73</v>
      </c>
      <c r="AF72" s="40">
        <v>0.72</v>
      </c>
      <c r="AG72" s="40">
        <v>0.71</v>
      </c>
      <c r="AH72" s="40">
        <v>0.7</v>
      </c>
      <c r="AI72" s="40">
        <v>0.69</v>
      </c>
      <c r="AJ72" s="40">
        <v>0.68</v>
      </c>
      <c r="AK72" s="40">
        <v>0.67</v>
      </c>
      <c r="AL72" s="40">
        <v>0.66</v>
      </c>
      <c r="AM72" s="40">
        <v>0.65</v>
      </c>
      <c r="AN72" s="40">
        <v>0.64</v>
      </c>
      <c r="AO72" s="40">
        <v>0.63</v>
      </c>
      <c r="AP72" s="40">
        <v>0.62</v>
      </c>
      <c r="AQ72" s="40">
        <v>0.61</v>
      </c>
      <c r="AR72" s="40">
        <v>0.6</v>
      </c>
      <c r="AS72" s="40">
        <v>0.59</v>
      </c>
      <c r="AT72" s="40">
        <v>0.57999999999999996</v>
      </c>
      <c r="AU72" s="40">
        <v>0.56999999999999995</v>
      </c>
      <c r="AV72" s="40">
        <v>0.56000000000000005</v>
      </c>
      <c r="AW72" s="40">
        <v>0.55000000000000004</v>
      </c>
      <c r="AX72" s="40">
        <v>0.54</v>
      </c>
      <c r="AY72" s="40">
        <v>0.53</v>
      </c>
      <c r="AZ72" s="40">
        <v>0.52</v>
      </c>
      <c r="BA72" s="40">
        <v>0.51</v>
      </c>
      <c r="BB72" s="40">
        <v>0.5</v>
      </c>
      <c r="BC72" s="40">
        <v>0.49</v>
      </c>
      <c r="BD72" s="40">
        <v>0.48</v>
      </c>
      <c r="BE72" s="40">
        <v>0.47</v>
      </c>
      <c r="BF72" s="40">
        <v>0.46</v>
      </c>
      <c r="BG72" s="40">
        <v>0.45</v>
      </c>
      <c r="BH72" s="40">
        <v>0.44</v>
      </c>
      <c r="BI72" s="40">
        <v>0.43</v>
      </c>
      <c r="BJ72" s="40">
        <v>0.42</v>
      </c>
      <c r="BK72" s="40">
        <v>0.41</v>
      </c>
      <c r="BL72" s="40">
        <v>0.4</v>
      </c>
      <c r="BM72" s="40">
        <v>0.39</v>
      </c>
      <c r="BN72" s="40">
        <v>0.39</v>
      </c>
      <c r="BO72" s="40">
        <v>0.39</v>
      </c>
      <c r="BP72" s="40">
        <v>0.39</v>
      </c>
      <c r="BQ72" s="40">
        <v>0.39</v>
      </c>
      <c r="BR72" s="40">
        <v>0.39</v>
      </c>
      <c r="BS72" s="40">
        <v>0.39</v>
      </c>
      <c r="BT72" s="40">
        <v>0.39</v>
      </c>
      <c r="BU72" s="40">
        <v>0.39</v>
      </c>
      <c r="BV72" s="40">
        <v>0.39</v>
      </c>
      <c r="BW72" s="40">
        <v>0.39</v>
      </c>
      <c r="BX72" s="40">
        <v>0.39</v>
      </c>
      <c r="BY72" s="40">
        <v>0.39</v>
      </c>
      <c r="BZ72" s="40">
        <v>0.39</v>
      </c>
      <c r="CA72" s="40">
        <v>0.39</v>
      </c>
      <c r="CB72" s="40">
        <v>0.39</v>
      </c>
      <c r="CC72" s="40">
        <v>0.39</v>
      </c>
      <c r="CD72" s="40">
        <v>0.39</v>
      </c>
      <c r="CE72" s="40">
        <v>0.39</v>
      </c>
      <c r="CF72" s="40">
        <v>0.39</v>
      </c>
      <c r="CG72" s="40">
        <v>0.39</v>
      </c>
      <c r="CH72" s="40">
        <v>0.39</v>
      </c>
      <c r="CI72" s="40">
        <v>0.39</v>
      </c>
      <c r="CJ72" s="40">
        <v>0.39</v>
      </c>
      <c r="CK72" s="40">
        <v>0.39</v>
      </c>
      <c r="CL72" s="40">
        <v>0.39</v>
      </c>
      <c r="CM72" s="40">
        <v>0.39</v>
      </c>
      <c r="CN72" s="40">
        <v>0.39</v>
      </c>
      <c r="CO72" s="40">
        <v>0.39</v>
      </c>
      <c r="CP72" s="40">
        <v>0.39</v>
      </c>
      <c r="CQ72" s="40">
        <v>0.39</v>
      </c>
      <c r="CR72" s="40">
        <v>0.39</v>
      </c>
      <c r="CS72" s="40">
        <v>0.39</v>
      </c>
      <c r="CT72" s="40">
        <v>0.39</v>
      </c>
      <c r="CU72" s="40">
        <v>0.39</v>
      </c>
      <c r="CV72" s="40">
        <v>0.39</v>
      </c>
      <c r="CW72" s="40">
        <v>0.39</v>
      </c>
      <c r="CX72" s="40">
        <v>0.39</v>
      </c>
      <c r="CY72" s="41">
        <v>0.39</v>
      </c>
    </row>
    <row r="73" spans="4:103" ht="3" customHeight="1" x14ac:dyDescent="0.15">
      <c r="D73" s="39">
        <v>1</v>
      </c>
      <c r="E73" s="40">
        <v>0.99</v>
      </c>
      <c r="F73" s="40">
        <v>0.98</v>
      </c>
      <c r="G73" s="40">
        <v>0.97</v>
      </c>
      <c r="H73" s="40">
        <v>0.96</v>
      </c>
      <c r="I73" s="40">
        <v>0.95</v>
      </c>
      <c r="J73" s="40">
        <v>0.94</v>
      </c>
      <c r="K73" s="40">
        <v>0.93</v>
      </c>
      <c r="L73" s="40">
        <v>0.92</v>
      </c>
      <c r="M73" s="40">
        <v>0.91</v>
      </c>
      <c r="N73" s="40">
        <v>0.9</v>
      </c>
      <c r="O73" s="40">
        <v>0.89</v>
      </c>
      <c r="P73" s="40">
        <v>0.88</v>
      </c>
      <c r="Q73" s="40">
        <v>0.87</v>
      </c>
      <c r="R73" s="40">
        <v>0.86</v>
      </c>
      <c r="S73" s="40">
        <v>0.85</v>
      </c>
      <c r="T73" s="40">
        <v>0.84</v>
      </c>
      <c r="U73" s="40">
        <v>0.83</v>
      </c>
      <c r="V73" s="40">
        <v>0.82</v>
      </c>
      <c r="W73" s="40">
        <v>0.81</v>
      </c>
      <c r="X73" s="40">
        <v>0.8</v>
      </c>
      <c r="Y73" s="40">
        <v>0.79</v>
      </c>
      <c r="Z73" s="40">
        <v>0.78</v>
      </c>
      <c r="AA73" s="40">
        <v>0.77</v>
      </c>
      <c r="AB73" s="40">
        <v>0.76</v>
      </c>
      <c r="AC73" s="40">
        <v>0.75</v>
      </c>
      <c r="AD73" s="40">
        <v>0.74</v>
      </c>
      <c r="AE73" s="40">
        <v>0.73</v>
      </c>
      <c r="AF73" s="40">
        <v>0.72</v>
      </c>
      <c r="AG73" s="40">
        <v>0.71</v>
      </c>
      <c r="AH73" s="40">
        <v>0.7</v>
      </c>
      <c r="AI73" s="40">
        <v>0.69</v>
      </c>
      <c r="AJ73" s="40">
        <v>0.68</v>
      </c>
      <c r="AK73" s="40">
        <v>0.67</v>
      </c>
      <c r="AL73" s="40">
        <v>0.66</v>
      </c>
      <c r="AM73" s="40">
        <v>0.65</v>
      </c>
      <c r="AN73" s="40">
        <v>0.64</v>
      </c>
      <c r="AO73" s="40">
        <v>0.63</v>
      </c>
      <c r="AP73" s="40">
        <v>0.62</v>
      </c>
      <c r="AQ73" s="40">
        <v>0.61</v>
      </c>
      <c r="AR73" s="40">
        <v>0.6</v>
      </c>
      <c r="AS73" s="40">
        <v>0.59</v>
      </c>
      <c r="AT73" s="40">
        <v>0.57999999999999996</v>
      </c>
      <c r="AU73" s="40">
        <v>0.56999999999999995</v>
      </c>
      <c r="AV73" s="40">
        <v>0.56000000000000005</v>
      </c>
      <c r="AW73" s="40">
        <v>0.55000000000000004</v>
      </c>
      <c r="AX73" s="40">
        <v>0.54</v>
      </c>
      <c r="AY73" s="40">
        <v>0.53</v>
      </c>
      <c r="AZ73" s="40">
        <v>0.52</v>
      </c>
      <c r="BA73" s="40">
        <v>0.51</v>
      </c>
      <c r="BB73" s="40">
        <v>0.5</v>
      </c>
      <c r="BC73" s="40">
        <v>0.49</v>
      </c>
      <c r="BD73" s="40">
        <v>0.48</v>
      </c>
      <c r="BE73" s="40">
        <v>0.47</v>
      </c>
      <c r="BF73" s="40">
        <v>0.46</v>
      </c>
      <c r="BG73" s="40">
        <v>0.45</v>
      </c>
      <c r="BH73" s="40">
        <v>0.44</v>
      </c>
      <c r="BI73" s="40">
        <v>0.43</v>
      </c>
      <c r="BJ73" s="40">
        <v>0.42</v>
      </c>
      <c r="BK73" s="40">
        <v>0.41</v>
      </c>
      <c r="BL73" s="40">
        <v>0.4</v>
      </c>
      <c r="BM73" s="40">
        <v>0.39</v>
      </c>
      <c r="BN73" s="40">
        <v>0.38</v>
      </c>
      <c r="BO73" s="40">
        <v>0.38</v>
      </c>
      <c r="BP73" s="40">
        <v>0.38</v>
      </c>
      <c r="BQ73" s="40">
        <v>0.38</v>
      </c>
      <c r="BR73" s="40">
        <v>0.38</v>
      </c>
      <c r="BS73" s="40">
        <v>0.38</v>
      </c>
      <c r="BT73" s="40">
        <v>0.38</v>
      </c>
      <c r="BU73" s="40">
        <v>0.38</v>
      </c>
      <c r="BV73" s="40">
        <v>0.38</v>
      </c>
      <c r="BW73" s="40">
        <v>0.38</v>
      </c>
      <c r="BX73" s="40">
        <v>0.38</v>
      </c>
      <c r="BY73" s="40">
        <v>0.38</v>
      </c>
      <c r="BZ73" s="40">
        <v>0.38</v>
      </c>
      <c r="CA73" s="40">
        <v>0.38</v>
      </c>
      <c r="CB73" s="40">
        <v>0.38</v>
      </c>
      <c r="CC73" s="40">
        <v>0.38</v>
      </c>
      <c r="CD73" s="40">
        <v>0.38</v>
      </c>
      <c r="CE73" s="40">
        <v>0.38</v>
      </c>
      <c r="CF73" s="40">
        <v>0.38</v>
      </c>
      <c r="CG73" s="40">
        <v>0.38</v>
      </c>
      <c r="CH73" s="40">
        <v>0.38</v>
      </c>
      <c r="CI73" s="40">
        <v>0.38</v>
      </c>
      <c r="CJ73" s="40">
        <v>0.38</v>
      </c>
      <c r="CK73" s="40">
        <v>0.38</v>
      </c>
      <c r="CL73" s="40">
        <v>0.38</v>
      </c>
      <c r="CM73" s="40">
        <v>0.38</v>
      </c>
      <c r="CN73" s="40">
        <v>0.38</v>
      </c>
      <c r="CO73" s="40">
        <v>0.38</v>
      </c>
      <c r="CP73" s="40">
        <v>0.38</v>
      </c>
      <c r="CQ73" s="40">
        <v>0.38</v>
      </c>
      <c r="CR73" s="40">
        <v>0.38</v>
      </c>
      <c r="CS73" s="40">
        <v>0.38</v>
      </c>
      <c r="CT73" s="40">
        <v>0.38</v>
      </c>
      <c r="CU73" s="40">
        <v>0.38</v>
      </c>
      <c r="CV73" s="40">
        <v>0.38</v>
      </c>
      <c r="CW73" s="40">
        <v>0.38</v>
      </c>
      <c r="CX73" s="40">
        <v>0.38</v>
      </c>
      <c r="CY73" s="41">
        <v>0.38</v>
      </c>
    </row>
    <row r="74" spans="4:103" ht="3" customHeight="1" x14ac:dyDescent="0.15">
      <c r="D74" s="39">
        <v>1</v>
      </c>
      <c r="E74" s="40">
        <v>0.99</v>
      </c>
      <c r="F74" s="40">
        <v>0.98</v>
      </c>
      <c r="G74" s="40">
        <v>0.97</v>
      </c>
      <c r="H74" s="40">
        <v>0.96</v>
      </c>
      <c r="I74" s="40">
        <v>0.95</v>
      </c>
      <c r="J74" s="40">
        <v>0.94</v>
      </c>
      <c r="K74" s="40">
        <v>0.93</v>
      </c>
      <c r="L74" s="40">
        <v>0.92</v>
      </c>
      <c r="M74" s="40">
        <v>0.91</v>
      </c>
      <c r="N74" s="40">
        <v>0.9</v>
      </c>
      <c r="O74" s="40">
        <v>0.89</v>
      </c>
      <c r="P74" s="40">
        <v>0.88</v>
      </c>
      <c r="Q74" s="40">
        <v>0.87</v>
      </c>
      <c r="R74" s="40">
        <v>0.86</v>
      </c>
      <c r="S74" s="40">
        <v>0.85</v>
      </c>
      <c r="T74" s="40">
        <v>0.84</v>
      </c>
      <c r="U74" s="40">
        <v>0.83</v>
      </c>
      <c r="V74" s="40">
        <v>0.82</v>
      </c>
      <c r="W74" s="40">
        <v>0.81</v>
      </c>
      <c r="X74" s="40">
        <v>0.8</v>
      </c>
      <c r="Y74" s="40">
        <v>0.79</v>
      </c>
      <c r="Z74" s="40">
        <v>0.78</v>
      </c>
      <c r="AA74" s="40">
        <v>0.77</v>
      </c>
      <c r="AB74" s="40">
        <v>0.76</v>
      </c>
      <c r="AC74" s="40">
        <v>0.75</v>
      </c>
      <c r="AD74" s="40">
        <v>0.74</v>
      </c>
      <c r="AE74" s="40">
        <v>0.73</v>
      </c>
      <c r="AF74" s="40">
        <v>0.72</v>
      </c>
      <c r="AG74" s="40">
        <v>0.71</v>
      </c>
      <c r="AH74" s="40">
        <v>0.7</v>
      </c>
      <c r="AI74" s="40">
        <v>0.69</v>
      </c>
      <c r="AJ74" s="40">
        <v>0.68</v>
      </c>
      <c r="AK74" s="40">
        <v>0.67</v>
      </c>
      <c r="AL74" s="40">
        <v>0.66</v>
      </c>
      <c r="AM74" s="40">
        <v>0.65</v>
      </c>
      <c r="AN74" s="40">
        <v>0.64</v>
      </c>
      <c r="AO74" s="40">
        <v>0.63</v>
      </c>
      <c r="AP74" s="40">
        <v>0.62</v>
      </c>
      <c r="AQ74" s="40">
        <v>0.61</v>
      </c>
      <c r="AR74" s="40">
        <v>0.6</v>
      </c>
      <c r="AS74" s="40">
        <v>0.59</v>
      </c>
      <c r="AT74" s="40">
        <v>0.57999999999999996</v>
      </c>
      <c r="AU74" s="40">
        <v>0.56999999999999995</v>
      </c>
      <c r="AV74" s="40">
        <v>0.56000000000000005</v>
      </c>
      <c r="AW74" s="40">
        <v>0.55000000000000004</v>
      </c>
      <c r="AX74" s="40">
        <v>0.54</v>
      </c>
      <c r="AY74" s="40">
        <v>0.53</v>
      </c>
      <c r="AZ74" s="40">
        <v>0.52</v>
      </c>
      <c r="BA74" s="40">
        <v>0.51</v>
      </c>
      <c r="BB74" s="40">
        <v>0.5</v>
      </c>
      <c r="BC74" s="40">
        <v>0.49</v>
      </c>
      <c r="BD74" s="40">
        <v>0.48</v>
      </c>
      <c r="BE74" s="40">
        <v>0.47</v>
      </c>
      <c r="BF74" s="40">
        <v>0.46</v>
      </c>
      <c r="BG74" s="40">
        <v>0.45</v>
      </c>
      <c r="BH74" s="40">
        <v>0.44</v>
      </c>
      <c r="BI74" s="40">
        <v>0.43</v>
      </c>
      <c r="BJ74" s="40">
        <v>0.42</v>
      </c>
      <c r="BK74" s="40">
        <v>0.41</v>
      </c>
      <c r="BL74" s="40">
        <v>0.4</v>
      </c>
      <c r="BM74" s="40">
        <v>0.39</v>
      </c>
      <c r="BN74" s="40">
        <v>0.38</v>
      </c>
      <c r="BO74" s="40">
        <v>0.37</v>
      </c>
      <c r="BP74" s="40">
        <v>0.37</v>
      </c>
      <c r="BQ74" s="40">
        <v>0.37</v>
      </c>
      <c r="BR74" s="40">
        <v>0.37</v>
      </c>
      <c r="BS74" s="40">
        <v>0.37</v>
      </c>
      <c r="BT74" s="40">
        <v>0.37</v>
      </c>
      <c r="BU74" s="40">
        <v>0.37</v>
      </c>
      <c r="BV74" s="40">
        <v>0.37</v>
      </c>
      <c r="BW74" s="40">
        <v>0.37</v>
      </c>
      <c r="BX74" s="40">
        <v>0.37</v>
      </c>
      <c r="BY74" s="40">
        <v>0.37</v>
      </c>
      <c r="BZ74" s="40">
        <v>0.37</v>
      </c>
      <c r="CA74" s="40">
        <v>0.37</v>
      </c>
      <c r="CB74" s="40">
        <v>0.37</v>
      </c>
      <c r="CC74" s="40">
        <v>0.37</v>
      </c>
      <c r="CD74" s="40">
        <v>0.37</v>
      </c>
      <c r="CE74" s="40">
        <v>0.37</v>
      </c>
      <c r="CF74" s="40">
        <v>0.37</v>
      </c>
      <c r="CG74" s="40">
        <v>0.37</v>
      </c>
      <c r="CH74" s="40">
        <v>0.37</v>
      </c>
      <c r="CI74" s="40">
        <v>0.37</v>
      </c>
      <c r="CJ74" s="40">
        <v>0.37</v>
      </c>
      <c r="CK74" s="40">
        <v>0.37</v>
      </c>
      <c r="CL74" s="40">
        <v>0.37</v>
      </c>
      <c r="CM74" s="40">
        <v>0.37</v>
      </c>
      <c r="CN74" s="40">
        <v>0.37</v>
      </c>
      <c r="CO74" s="40">
        <v>0.37</v>
      </c>
      <c r="CP74" s="40">
        <v>0.37</v>
      </c>
      <c r="CQ74" s="40">
        <v>0.37</v>
      </c>
      <c r="CR74" s="40">
        <v>0.37</v>
      </c>
      <c r="CS74" s="40">
        <v>0.37</v>
      </c>
      <c r="CT74" s="40">
        <v>0.37</v>
      </c>
      <c r="CU74" s="40">
        <v>0.37</v>
      </c>
      <c r="CV74" s="40">
        <v>0.37</v>
      </c>
      <c r="CW74" s="40">
        <v>0.37</v>
      </c>
      <c r="CX74" s="40">
        <v>0.37</v>
      </c>
      <c r="CY74" s="41">
        <v>0.37</v>
      </c>
    </row>
    <row r="75" spans="4:103" ht="3" customHeight="1" x14ac:dyDescent="0.15">
      <c r="D75" s="39">
        <v>1</v>
      </c>
      <c r="E75" s="40">
        <v>0.99</v>
      </c>
      <c r="F75" s="40">
        <v>0.98</v>
      </c>
      <c r="G75" s="40">
        <v>0.97</v>
      </c>
      <c r="H75" s="40">
        <v>0.96</v>
      </c>
      <c r="I75" s="40">
        <v>0.95</v>
      </c>
      <c r="J75" s="40">
        <v>0.94</v>
      </c>
      <c r="K75" s="40">
        <v>0.93</v>
      </c>
      <c r="L75" s="40">
        <v>0.92</v>
      </c>
      <c r="M75" s="40">
        <v>0.91</v>
      </c>
      <c r="N75" s="40">
        <v>0.9</v>
      </c>
      <c r="O75" s="40">
        <v>0.89</v>
      </c>
      <c r="P75" s="40">
        <v>0.88</v>
      </c>
      <c r="Q75" s="40">
        <v>0.87</v>
      </c>
      <c r="R75" s="40">
        <v>0.86</v>
      </c>
      <c r="S75" s="40">
        <v>0.85</v>
      </c>
      <c r="T75" s="40">
        <v>0.84</v>
      </c>
      <c r="U75" s="40">
        <v>0.83</v>
      </c>
      <c r="V75" s="40">
        <v>0.82</v>
      </c>
      <c r="W75" s="40">
        <v>0.81</v>
      </c>
      <c r="X75" s="40">
        <v>0.8</v>
      </c>
      <c r="Y75" s="40">
        <v>0.79</v>
      </c>
      <c r="Z75" s="40">
        <v>0.78</v>
      </c>
      <c r="AA75" s="40">
        <v>0.77</v>
      </c>
      <c r="AB75" s="40">
        <v>0.76</v>
      </c>
      <c r="AC75" s="40">
        <v>0.75</v>
      </c>
      <c r="AD75" s="40">
        <v>0.74</v>
      </c>
      <c r="AE75" s="40">
        <v>0.73</v>
      </c>
      <c r="AF75" s="40">
        <v>0.72</v>
      </c>
      <c r="AG75" s="40">
        <v>0.71</v>
      </c>
      <c r="AH75" s="40">
        <v>0.7</v>
      </c>
      <c r="AI75" s="40">
        <v>0.69</v>
      </c>
      <c r="AJ75" s="40">
        <v>0.68</v>
      </c>
      <c r="AK75" s="40">
        <v>0.67</v>
      </c>
      <c r="AL75" s="40">
        <v>0.66</v>
      </c>
      <c r="AM75" s="40">
        <v>0.65</v>
      </c>
      <c r="AN75" s="40">
        <v>0.64</v>
      </c>
      <c r="AO75" s="40">
        <v>0.63</v>
      </c>
      <c r="AP75" s="40">
        <v>0.62</v>
      </c>
      <c r="AQ75" s="40">
        <v>0.61</v>
      </c>
      <c r="AR75" s="40">
        <v>0.6</v>
      </c>
      <c r="AS75" s="40">
        <v>0.59</v>
      </c>
      <c r="AT75" s="40">
        <v>0.57999999999999996</v>
      </c>
      <c r="AU75" s="40">
        <v>0.56999999999999995</v>
      </c>
      <c r="AV75" s="40">
        <v>0.56000000000000005</v>
      </c>
      <c r="AW75" s="40">
        <v>0.55000000000000004</v>
      </c>
      <c r="AX75" s="40">
        <v>0.54</v>
      </c>
      <c r="AY75" s="40">
        <v>0.53</v>
      </c>
      <c r="AZ75" s="40">
        <v>0.52</v>
      </c>
      <c r="BA75" s="40">
        <v>0.51</v>
      </c>
      <c r="BB75" s="40">
        <v>0.5</v>
      </c>
      <c r="BC75" s="40">
        <v>0.49</v>
      </c>
      <c r="BD75" s="40">
        <v>0.48</v>
      </c>
      <c r="BE75" s="40">
        <v>0.47</v>
      </c>
      <c r="BF75" s="40">
        <v>0.46</v>
      </c>
      <c r="BG75" s="40">
        <v>0.45</v>
      </c>
      <c r="BH75" s="40">
        <v>0.44</v>
      </c>
      <c r="BI75" s="40">
        <v>0.43</v>
      </c>
      <c r="BJ75" s="40">
        <v>0.42</v>
      </c>
      <c r="BK75" s="40">
        <v>0.41</v>
      </c>
      <c r="BL75" s="40">
        <v>0.4</v>
      </c>
      <c r="BM75" s="40">
        <v>0.39</v>
      </c>
      <c r="BN75" s="40">
        <v>0.38</v>
      </c>
      <c r="BO75" s="40">
        <v>0.37</v>
      </c>
      <c r="BP75" s="40">
        <v>0.36</v>
      </c>
      <c r="BQ75" s="40">
        <v>0.36</v>
      </c>
      <c r="BR75" s="40">
        <v>0.36</v>
      </c>
      <c r="BS75" s="40">
        <v>0.36</v>
      </c>
      <c r="BT75" s="40">
        <v>0.36</v>
      </c>
      <c r="BU75" s="40">
        <v>0.36</v>
      </c>
      <c r="BV75" s="40">
        <v>0.36</v>
      </c>
      <c r="BW75" s="40">
        <v>0.36</v>
      </c>
      <c r="BX75" s="40">
        <v>0.36</v>
      </c>
      <c r="BY75" s="40">
        <v>0.36</v>
      </c>
      <c r="BZ75" s="40">
        <v>0.36</v>
      </c>
      <c r="CA75" s="40">
        <v>0.36</v>
      </c>
      <c r="CB75" s="40">
        <v>0.36</v>
      </c>
      <c r="CC75" s="40">
        <v>0.36</v>
      </c>
      <c r="CD75" s="40">
        <v>0.36</v>
      </c>
      <c r="CE75" s="40">
        <v>0.36</v>
      </c>
      <c r="CF75" s="40">
        <v>0.36</v>
      </c>
      <c r="CG75" s="40">
        <v>0.36</v>
      </c>
      <c r="CH75" s="40">
        <v>0.36</v>
      </c>
      <c r="CI75" s="40">
        <v>0.36</v>
      </c>
      <c r="CJ75" s="40">
        <v>0.36</v>
      </c>
      <c r="CK75" s="40">
        <v>0.36</v>
      </c>
      <c r="CL75" s="40">
        <v>0.36</v>
      </c>
      <c r="CM75" s="40">
        <v>0.36</v>
      </c>
      <c r="CN75" s="40">
        <v>0.36</v>
      </c>
      <c r="CO75" s="40">
        <v>0.36</v>
      </c>
      <c r="CP75" s="40">
        <v>0.36</v>
      </c>
      <c r="CQ75" s="40">
        <v>0.36</v>
      </c>
      <c r="CR75" s="40">
        <v>0.36</v>
      </c>
      <c r="CS75" s="40">
        <v>0.36</v>
      </c>
      <c r="CT75" s="40">
        <v>0.36</v>
      </c>
      <c r="CU75" s="40">
        <v>0.36</v>
      </c>
      <c r="CV75" s="40">
        <v>0.36</v>
      </c>
      <c r="CW75" s="40">
        <v>0.36</v>
      </c>
      <c r="CX75" s="40">
        <v>0.36</v>
      </c>
      <c r="CY75" s="41">
        <v>0.36</v>
      </c>
    </row>
    <row r="76" spans="4:103" ht="3" customHeight="1" x14ac:dyDescent="0.15">
      <c r="D76" s="39">
        <v>1</v>
      </c>
      <c r="E76" s="40">
        <v>0.99</v>
      </c>
      <c r="F76" s="40">
        <v>0.98</v>
      </c>
      <c r="G76" s="40">
        <v>0.97</v>
      </c>
      <c r="H76" s="40">
        <v>0.96</v>
      </c>
      <c r="I76" s="40">
        <v>0.95</v>
      </c>
      <c r="J76" s="40">
        <v>0.94</v>
      </c>
      <c r="K76" s="40">
        <v>0.93</v>
      </c>
      <c r="L76" s="40">
        <v>0.92</v>
      </c>
      <c r="M76" s="40">
        <v>0.91</v>
      </c>
      <c r="N76" s="40">
        <v>0.9</v>
      </c>
      <c r="O76" s="40">
        <v>0.89</v>
      </c>
      <c r="P76" s="40">
        <v>0.88</v>
      </c>
      <c r="Q76" s="40">
        <v>0.87</v>
      </c>
      <c r="R76" s="40">
        <v>0.86</v>
      </c>
      <c r="S76" s="40">
        <v>0.85</v>
      </c>
      <c r="T76" s="40">
        <v>0.84</v>
      </c>
      <c r="U76" s="40">
        <v>0.83</v>
      </c>
      <c r="V76" s="40">
        <v>0.82</v>
      </c>
      <c r="W76" s="40">
        <v>0.81</v>
      </c>
      <c r="X76" s="40">
        <v>0.8</v>
      </c>
      <c r="Y76" s="40">
        <v>0.79</v>
      </c>
      <c r="Z76" s="40">
        <v>0.78</v>
      </c>
      <c r="AA76" s="40">
        <v>0.77</v>
      </c>
      <c r="AB76" s="40">
        <v>0.76</v>
      </c>
      <c r="AC76" s="40">
        <v>0.75</v>
      </c>
      <c r="AD76" s="40">
        <v>0.74</v>
      </c>
      <c r="AE76" s="40">
        <v>0.73</v>
      </c>
      <c r="AF76" s="40">
        <v>0.72</v>
      </c>
      <c r="AG76" s="40">
        <v>0.71</v>
      </c>
      <c r="AH76" s="40">
        <v>0.7</v>
      </c>
      <c r="AI76" s="40">
        <v>0.69</v>
      </c>
      <c r="AJ76" s="40">
        <v>0.68</v>
      </c>
      <c r="AK76" s="40">
        <v>0.67</v>
      </c>
      <c r="AL76" s="40">
        <v>0.66</v>
      </c>
      <c r="AM76" s="40">
        <v>0.65</v>
      </c>
      <c r="AN76" s="40">
        <v>0.64</v>
      </c>
      <c r="AO76" s="40">
        <v>0.63</v>
      </c>
      <c r="AP76" s="40">
        <v>0.62</v>
      </c>
      <c r="AQ76" s="40">
        <v>0.61</v>
      </c>
      <c r="AR76" s="40">
        <v>0.6</v>
      </c>
      <c r="AS76" s="40">
        <v>0.59</v>
      </c>
      <c r="AT76" s="40">
        <v>0.57999999999999996</v>
      </c>
      <c r="AU76" s="40">
        <v>0.56999999999999995</v>
      </c>
      <c r="AV76" s="40">
        <v>0.56000000000000005</v>
      </c>
      <c r="AW76" s="40">
        <v>0.55000000000000004</v>
      </c>
      <c r="AX76" s="40">
        <v>0.54</v>
      </c>
      <c r="AY76" s="40">
        <v>0.53</v>
      </c>
      <c r="AZ76" s="40">
        <v>0.52</v>
      </c>
      <c r="BA76" s="40">
        <v>0.51</v>
      </c>
      <c r="BB76" s="40">
        <v>0.5</v>
      </c>
      <c r="BC76" s="40">
        <v>0.49</v>
      </c>
      <c r="BD76" s="40">
        <v>0.48</v>
      </c>
      <c r="BE76" s="40">
        <v>0.47</v>
      </c>
      <c r="BF76" s="40">
        <v>0.46</v>
      </c>
      <c r="BG76" s="40">
        <v>0.45</v>
      </c>
      <c r="BH76" s="40">
        <v>0.44</v>
      </c>
      <c r="BI76" s="40">
        <v>0.43</v>
      </c>
      <c r="BJ76" s="40">
        <v>0.42</v>
      </c>
      <c r="BK76" s="40">
        <v>0.41</v>
      </c>
      <c r="BL76" s="40">
        <v>0.4</v>
      </c>
      <c r="BM76" s="40">
        <v>0.39</v>
      </c>
      <c r="BN76" s="40">
        <v>0.38</v>
      </c>
      <c r="BO76" s="40">
        <v>0.37</v>
      </c>
      <c r="BP76" s="40">
        <v>0.36</v>
      </c>
      <c r="BQ76" s="40">
        <v>0.35</v>
      </c>
      <c r="BR76" s="40">
        <v>0.35</v>
      </c>
      <c r="BS76" s="40">
        <v>0.35</v>
      </c>
      <c r="BT76" s="40">
        <v>0.35</v>
      </c>
      <c r="BU76" s="40">
        <v>0.35</v>
      </c>
      <c r="BV76" s="40">
        <v>0.35</v>
      </c>
      <c r="BW76" s="40">
        <v>0.35</v>
      </c>
      <c r="BX76" s="40">
        <v>0.35</v>
      </c>
      <c r="BY76" s="40">
        <v>0.35</v>
      </c>
      <c r="BZ76" s="40">
        <v>0.35</v>
      </c>
      <c r="CA76" s="40">
        <v>0.35</v>
      </c>
      <c r="CB76" s="40">
        <v>0.35</v>
      </c>
      <c r="CC76" s="40">
        <v>0.35</v>
      </c>
      <c r="CD76" s="40">
        <v>0.35</v>
      </c>
      <c r="CE76" s="40">
        <v>0.35</v>
      </c>
      <c r="CF76" s="40">
        <v>0.35</v>
      </c>
      <c r="CG76" s="40">
        <v>0.35</v>
      </c>
      <c r="CH76" s="40">
        <v>0.35</v>
      </c>
      <c r="CI76" s="40">
        <v>0.35</v>
      </c>
      <c r="CJ76" s="40">
        <v>0.35</v>
      </c>
      <c r="CK76" s="40">
        <v>0.35</v>
      </c>
      <c r="CL76" s="40">
        <v>0.35</v>
      </c>
      <c r="CM76" s="40">
        <v>0.35</v>
      </c>
      <c r="CN76" s="40">
        <v>0.35</v>
      </c>
      <c r="CO76" s="40">
        <v>0.35</v>
      </c>
      <c r="CP76" s="40">
        <v>0.35</v>
      </c>
      <c r="CQ76" s="40">
        <v>0.35</v>
      </c>
      <c r="CR76" s="40">
        <v>0.35</v>
      </c>
      <c r="CS76" s="40">
        <v>0.35</v>
      </c>
      <c r="CT76" s="40">
        <v>0.35</v>
      </c>
      <c r="CU76" s="40">
        <v>0.35</v>
      </c>
      <c r="CV76" s="40">
        <v>0.35</v>
      </c>
      <c r="CW76" s="40">
        <v>0.35</v>
      </c>
      <c r="CX76" s="40">
        <v>0.35</v>
      </c>
      <c r="CY76" s="41">
        <v>0.35</v>
      </c>
    </row>
    <row r="77" spans="4:103" ht="3" customHeight="1" x14ac:dyDescent="0.15">
      <c r="D77" s="39">
        <v>1</v>
      </c>
      <c r="E77" s="40">
        <v>0.99</v>
      </c>
      <c r="F77" s="40">
        <v>0.98</v>
      </c>
      <c r="G77" s="40">
        <v>0.97</v>
      </c>
      <c r="H77" s="40">
        <v>0.96</v>
      </c>
      <c r="I77" s="40">
        <v>0.95</v>
      </c>
      <c r="J77" s="40">
        <v>0.94</v>
      </c>
      <c r="K77" s="40">
        <v>0.93</v>
      </c>
      <c r="L77" s="40">
        <v>0.92</v>
      </c>
      <c r="M77" s="40">
        <v>0.91</v>
      </c>
      <c r="N77" s="40">
        <v>0.9</v>
      </c>
      <c r="O77" s="40">
        <v>0.89</v>
      </c>
      <c r="P77" s="40">
        <v>0.88</v>
      </c>
      <c r="Q77" s="40">
        <v>0.87</v>
      </c>
      <c r="R77" s="40">
        <v>0.86</v>
      </c>
      <c r="S77" s="40">
        <v>0.85</v>
      </c>
      <c r="T77" s="40">
        <v>0.84</v>
      </c>
      <c r="U77" s="40">
        <v>0.83</v>
      </c>
      <c r="V77" s="40">
        <v>0.82</v>
      </c>
      <c r="W77" s="40">
        <v>0.81</v>
      </c>
      <c r="X77" s="40">
        <v>0.8</v>
      </c>
      <c r="Y77" s="40">
        <v>0.79</v>
      </c>
      <c r="Z77" s="40">
        <v>0.78</v>
      </c>
      <c r="AA77" s="40">
        <v>0.77</v>
      </c>
      <c r="AB77" s="40">
        <v>0.76</v>
      </c>
      <c r="AC77" s="40">
        <v>0.75</v>
      </c>
      <c r="AD77" s="40">
        <v>0.74</v>
      </c>
      <c r="AE77" s="40">
        <v>0.73</v>
      </c>
      <c r="AF77" s="40">
        <v>0.72</v>
      </c>
      <c r="AG77" s="40">
        <v>0.71</v>
      </c>
      <c r="AH77" s="40">
        <v>0.7</v>
      </c>
      <c r="AI77" s="40">
        <v>0.69</v>
      </c>
      <c r="AJ77" s="40">
        <v>0.68</v>
      </c>
      <c r="AK77" s="40">
        <v>0.67</v>
      </c>
      <c r="AL77" s="40">
        <v>0.66</v>
      </c>
      <c r="AM77" s="40">
        <v>0.65</v>
      </c>
      <c r="AN77" s="40">
        <v>0.64</v>
      </c>
      <c r="AO77" s="40">
        <v>0.63</v>
      </c>
      <c r="AP77" s="40">
        <v>0.62</v>
      </c>
      <c r="AQ77" s="40">
        <v>0.61</v>
      </c>
      <c r="AR77" s="40">
        <v>0.6</v>
      </c>
      <c r="AS77" s="40">
        <v>0.59</v>
      </c>
      <c r="AT77" s="40">
        <v>0.57999999999999996</v>
      </c>
      <c r="AU77" s="40">
        <v>0.56999999999999995</v>
      </c>
      <c r="AV77" s="40">
        <v>0.56000000000000005</v>
      </c>
      <c r="AW77" s="40">
        <v>0.55000000000000004</v>
      </c>
      <c r="AX77" s="40">
        <v>0.54</v>
      </c>
      <c r="AY77" s="40">
        <v>0.53</v>
      </c>
      <c r="AZ77" s="40">
        <v>0.52</v>
      </c>
      <c r="BA77" s="40">
        <v>0.51</v>
      </c>
      <c r="BB77" s="40">
        <v>0.5</v>
      </c>
      <c r="BC77" s="40">
        <v>0.49</v>
      </c>
      <c r="BD77" s="40">
        <v>0.48</v>
      </c>
      <c r="BE77" s="40">
        <v>0.47</v>
      </c>
      <c r="BF77" s="40">
        <v>0.46</v>
      </c>
      <c r="BG77" s="40">
        <v>0.45</v>
      </c>
      <c r="BH77" s="40">
        <v>0.44</v>
      </c>
      <c r="BI77" s="40">
        <v>0.43</v>
      </c>
      <c r="BJ77" s="40">
        <v>0.42</v>
      </c>
      <c r="BK77" s="40">
        <v>0.41</v>
      </c>
      <c r="BL77" s="40">
        <v>0.4</v>
      </c>
      <c r="BM77" s="40">
        <v>0.39</v>
      </c>
      <c r="BN77" s="40">
        <v>0.38</v>
      </c>
      <c r="BO77" s="40">
        <v>0.37</v>
      </c>
      <c r="BP77" s="40">
        <v>0.36</v>
      </c>
      <c r="BQ77" s="40">
        <v>0.35</v>
      </c>
      <c r="BR77" s="40">
        <v>0.34</v>
      </c>
      <c r="BS77" s="40">
        <v>0.34</v>
      </c>
      <c r="BT77" s="40">
        <v>0.34</v>
      </c>
      <c r="BU77" s="40">
        <v>0.34</v>
      </c>
      <c r="BV77" s="40">
        <v>0.34</v>
      </c>
      <c r="BW77" s="40">
        <v>0.34</v>
      </c>
      <c r="BX77" s="40">
        <v>0.34</v>
      </c>
      <c r="BY77" s="40">
        <v>0.34</v>
      </c>
      <c r="BZ77" s="40">
        <v>0.34</v>
      </c>
      <c r="CA77" s="40">
        <v>0.34</v>
      </c>
      <c r="CB77" s="40">
        <v>0.34</v>
      </c>
      <c r="CC77" s="40">
        <v>0.34</v>
      </c>
      <c r="CD77" s="40">
        <v>0.34</v>
      </c>
      <c r="CE77" s="40">
        <v>0.34</v>
      </c>
      <c r="CF77" s="40">
        <v>0.34</v>
      </c>
      <c r="CG77" s="40">
        <v>0.34</v>
      </c>
      <c r="CH77" s="40">
        <v>0.34</v>
      </c>
      <c r="CI77" s="40">
        <v>0.34</v>
      </c>
      <c r="CJ77" s="40">
        <v>0.34</v>
      </c>
      <c r="CK77" s="40">
        <v>0.34</v>
      </c>
      <c r="CL77" s="40">
        <v>0.34</v>
      </c>
      <c r="CM77" s="40">
        <v>0.34</v>
      </c>
      <c r="CN77" s="40">
        <v>0.34</v>
      </c>
      <c r="CO77" s="40">
        <v>0.34</v>
      </c>
      <c r="CP77" s="40">
        <v>0.34</v>
      </c>
      <c r="CQ77" s="40">
        <v>0.34</v>
      </c>
      <c r="CR77" s="40">
        <v>0.34</v>
      </c>
      <c r="CS77" s="40">
        <v>0.34</v>
      </c>
      <c r="CT77" s="40">
        <v>0.34</v>
      </c>
      <c r="CU77" s="40">
        <v>0.34</v>
      </c>
      <c r="CV77" s="40">
        <v>0.34</v>
      </c>
      <c r="CW77" s="40">
        <v>0.34</v>
      </c>
      <c r="CX77" s="40">
        <v>0.34</v>
      </c>
      <c r="CY77" s="41">
        <v>0.34</v>
      </c>
    </row>
    <row r="78" spans="4:103" ht="3" customHeight="1" x14ac:dyDescent="0.15">
      <c r="D78" s="39">
        <v>1</v>
      </c>
      <c r="E78" s="40">
        <v>0.99</v>
      </c>
      <c r="F78" s="40">
        <v>0.98</v>
      </c>
      <c r="G78" s="40">
        <v>0.97</v>
      </c>
      <c r="H78" s="40">
        <v>0.96</v>
      </c>
      <c r="I78" s="40">
        <v>0.95</v>
      </c>
      <c r="J78" s="40">
        <v>0.94</v>
      </c>
      <c r="K78" s="40">
        <v>0.93</v>
      </c>
      <c r="L78" s="40">
        <v>0.92</v>
      </c>
      <c r="M78" s="40">
        <v>0.91</v>
      </c>
      <c r="N78" s="40">
        <v>0.9</v>
      </c>
      <c r="O78" s="40">
        <v>0.89</v>
      </c>
      <c r="P78" s="40">
        <v>0.88</v>
      </c>
      <c r="Q78" s="40">
        <v>0.87</v>
      </c>
      <c r="R78" s="40">
        <v>0.86</v>
      </c>
      <c r="S78" s="40">
        <v>0.85</v>
      </c>
      <c r="T78" s="40">
        <v>0.84</v>
      </c>
      <c r="U78" s="40">
        <v>0.83</v>
      </c>
      <c r="V78" s="40">
        <v>0.82</v>
      </c>
      <c r="W78" s="40">
        <v>0.81</v>
      </c>
      <c r="X78" s="40">
        <v>0.8</v>
      </c>
      <c r="Y78" s="40">
        <v>0.79</v>
      </c>
      <c r="Z78" s="40">
        <v>0.78</v>
      </c>
      <c r="AA78" s="40">
        <v>0.77</v>
      </c>
      <c r="AB78" s="40">
        <v>0.76</v>
      </c>
      <c r="AC78" s="40">
        <v>0.75</v>
      </c>
      <c r="AD78" s="40">
        <v>0.74</v>
      </c>
      <c r="AE78" s="40">
        <v>0.73</v>
      </c>
      <c r="AF78" s="40">
        <v>0.72</v>
      </c>
      <c r="AG78" s="40">
        <v>0.71</v>
      </c>
      <c r="AH78" s="40">
        <v>0.7</v>
      </c>
      <c r="AI78" s="40">
        <v>0.69</v>
      </c>
      <c r="AJ78" s="40">
        <v>0.68</v>
      </c>
      <c r="AK78" s="40">
        <v>0.67</v>
      </c>
      <c r="AL78" s="40">
        <v>0.66</v>
      </c>
      <c r="AM78" s="40">
        <v>0.65</v>
      </c>
      <c r="AN78" s="40">
        <v>0.64</v>
      </c>
      <c r="AO78" s="40">
        <v>0.63</v>
      </c>
      <c r="AP78" s="40">
        <v>0.62</v>
      </c>
      <c r="AQ78" s="40">
        <v>0.61</v>
      </c>
      <c r="AR78" s="40">
        <v>0.6</v>
      </c>
      <c r="AS78" s="40">
        <v>0.59</v>
      </c>
      <c r="AT78" s="40">
        <v>0.57999999999999996</v>
      </c>
      <c r="AU78" s="40">
        <v>0.56999999999999995</v>
      </c>
      <c r="AV78" s="40">
        <v>0.56000000000000005</v>
      </c>
      <c r="AW78" s="40">
        <v>0.55000000000000004</v>
      </c>
      <c r="AX78" s="40">
        <v>0.54</v>
      </c>
      <c r="AY78" s="40">
        <v>0.53</v>
      </c>
      <c r="AZ78" s="40">
        <v>0.52</v>
      </c>
      <c r="BA78" s="40">
        <v>0.51</v>
      </c>
      <c r="BB78" s="40">
        <v>0.5</v>
      </c>
      <c r="BC78" s="40">
        <v>0.49</v>
      </c>
      <c r="BD78" s="40">
        <v>0.48</v>
      </c>
      <c r="BE78" s="40">
        <v>0.47</v>
      </c>
      <c r="BF78" s="40">
        <v>0.46</v>
      </c>
      <c r="BG78" s="40">
        <v>0.45</v>
      </c>
      <c r="BH78" s="40">
        <v>0.44</v>
      </c>
      <c r="BI78" s="40">
        <v>0.43</v>
      </c>
      <c r="BJ78" s="40">
        <v>0.42</v>
      </c>
      <c r="BK78" s="40">
        <v>0.41</v>
      </c>
      <c r="BL78" s="40">
        <v>0.4</v>
      </c>
      <c r="BM78" s="40">
        <v>0.39</v>
      </c>
      <c r="BN78" s="40">
        <v>0.38</v>
      </c>
      <c r="BO78" s="40">
        <v>0.37</v>
      </c>
      <c r="BP78" s="40">
        <v>0.36</v>
      </c>
      <c r="BQ78" s="40">
        <v>0.35</v>
      </c>
      <c r="BR78" s="40">
        <v>0.34</v>
      </c>
      <c r="BS78" s="40">
        <v>0.33</v>
      </c>
      <c r="BT78" s="40">
        <v>0.33</v>
      </c>
      <c r="BU78" s="40">
        <v>0.33</v>
      </c>
      <c r="BV78" s="40">
        <v>0.33</v>
      </c>
      <c r="BW78" s="40">
        <v>0.33</v>
      </c>
      <c r="BX78" s="40">
        <v>0.33</v>
      </c>
      <c r="BY78" s="40">
        <v>0.33</v>
      </c>
      <c r="BZ78" s="40">
        <v>0.33</v>
      </c>
      <c r="CA78" s="40">
        <v>0.33</v>
      </c>
      <c r="CB78" s="40">
        <v>0.33</v>
      </c>
      <c r="CC78" s="40">
        <v>0.33</v>
      </c>
      <c r="CD78" s="40">
        <v>0.33</v>
      </c>
      <c r="CE78" s="40">
        <v>0.33</v>
      </c>
      <c r="CF78" s="40">
        <v>0.33</v>
      </c>
      <c r="CG78" s="40">
        <v>0.33</v>
      </c>
      <c r="CH78" s="40">
        <v>0.33</v>
      </c>
      <c r="CI78" s="40">
        <v>0.33</v>
      </c>
      <c r="CJ78" s="40">
        <v>0.33</v>
      </c>
      <c r="CK78" s="40">
        <v>0.33</v>
      </c>
      <c r="CL78" s="40">
        <v>0.33</v>
      </c>
      <c r="CM78" s="40">
        <v>0.33</v>
      </c>
      <c r="CN78" s="40">
        <v>0.33</v>
      </c>
      <c r="CO78" s="40">
        <v>0.33</v>
      </c>
      <c r="CP78" s="40">
        <v>0.33</v>
      </c>
      <c r="CQ78" s="40">
        <v>0.33</v>
      </c>
      <c r="CR78" s="40">
        <v>0.33</v>
      </c>
      <c r="CS78" s="40">
        <v>0.33</v>
      </c>
      <c r="CT78" s="40">
        <v>0.33</v>
      </c>
      <c r="CU78" s="40">
        <v>0.33</v>
      </c>
      <c r="CV78" s="40">
        <v>0.33</v>
      </c>
      <c r="CW78" s="40">
        <v>0.33</v>
      </c>
      <c r="CX78" s="40">
        <v>0.33</v>
      </c>
      <c r="CY78" s="41">
        <v>0.33</v>
      </c>
    </row>
    <row r="79" spans="4:103" ht="3" customHeight="1" x14ac:dyDescent="0.15">
      <c r="D79" s="39">
        <v>1</v>
      </c>
      <c r="E79" s="40">
        <v>0.99</v>
      </c>
      <c r="F79" s="40">
        <v>0.98</v>
      </c>
      <c r="G79" s="40">
        <v>0.97</v>
      </c>
      <c r="H79" s="40">
        <v>0.96</v>
      </c>
      <c r="I79" s="40">
        <v>0.95</v>
      </c>
      <c r="J79" s="40">
        <v>0.94</v>
      </c>
      <c r="K79" s="40">
        <v>0.93</v>
      </c>
      <c r="L79" s="40">
        <v>0.92</v>
      </c>
      <c r="M79" s="40">
        <v>0.91</v>
      </c>
      <c r="N79" s="40">
        <v>0.9</v>
      </c>
      <c r="O79" s="40">
        <v>0.89</v>
      </c>
      <c r="P79" s="40">
        <v>0.88</v>
      </c>
      <c r="Q79" s="40">
        <v>0.87</v>
      </c>
      <c r="R79" s="40">
        <v>0.86</v>
      </c>
      <c r="S79" s="40">
        <v>0.85</v>
      </c>
      <c r="T79" s="40">
        <v>0.84</v>
      </c>
      <c r="U79" s="40">
        <v>0.83</v>
      </c>
      <c r="V79" s="40">
        <v>0.82</v>
      </c>
      <c r="W79" s="40">
        <v>0.81</v>
      </c>
      <c r="X79" s="40">
        <v>0.8</v>
      </c>
      <c r="Y79" s="40">
        <v>0.79</v>
      </c>
      <c r="Z79" s="40">
        <v>0.78</v>
      </c>
      <c r="AA79" s="40">
        <v>0.77</v>
      </c>
      <c r="AB79" s="40">
        <v>0.76</v>
      </c>
      <c r="AC79" s="40">
        <v>0.75</v>
      </c>
      <c r="AD79" s="40">
        <v>0.74</v>
      </c>
      <c r="AE79" s="40">
        <v>0.73</v>
      </c>
      <c r="AF79" s="40">
        <v>0.72</v>
      </c>
      <c r="AG79" s="40">
        <v>0.71</v>
      </c>
      <c r="AH79" s="40">
        <v>0.7</v>
      </c>
      <c r="AI79" s="40">
        <v>0.69</v>
      </c>
      <c r="AJ79" s="40">
        <v>0.68</v>
      </c>
      <c r="AK79" s="40">
        <v>0.67</v>
      </c>
      <c r="AL79" s="40">
        <v>0.66</v>
      </c>
      <c r="AM79" s="40">
        <v>0.65</v>
      </c>
      <c r="AN79" s="40">
        <v>0.64</v>
      </c>
      <c r="AO79" s="40">
        <v>0.63</v>
      </c>
      <c r="AP79" s="40">
        <v>0.62</v>
      </c>
      <c r="AQ79" s="40">
        <v>0.61</v>
      </c>
      <c r="AR79" s="40">
        <v>0.6</v>
      </c>
      <c r="AS79" s="40">
        <v>0.59</v>
      </c>
      <c r="AT79" s="40">
        <v>0.57999999999999996</v>
      </c>
      <c r="AU79" s="40">
        <v>0.56999999999999995</v>
      </c>
      <c r="AV79" s="40">
        <v>0.56000000000000005</v>
      </c>
      <c r="AW79" s="40">
        <v>0.55000000000000004</v>
      </c>
      <c r="AX79" s="40">
        <v>0.54</v>
      </c>
      <c r="AY79" s="40">
        <v>0.53</v>
      </c>
      <c r="AZ79" s="40">
        <v>0.52</v>
      </c>
      <c r="BA79" s="40">
        <v>0.51</v>
      </c>
      <c r="BB79" s="40">
        <v>0.5</v>
      </c>
      <c r="BC79" s="40">
        <v>0.49</v>
      </c>
      <c r="BD79" s="40">
        <v>0.48</v>
      </c>
      <c r="BE79" s="40">
        <v>0.47</v>
      </c>
      <c r="BF79" s="40">
        <v>0.46</v>
      </c>
      <c r="BG79" s="40">
        <v>0.45</v>
      </c>
      <c r="BH79" s="40">
        <v>0.44</v>
      </c>
      <c r="BI79" s="40">
        <v>0.43</v>
      </c>
      <c r="BJ79" s="40">
        <v>0.42</v>
      </c>
      <c r="BK79" s="40">
        <v>0.41</v>
      </c>
      <c r="BL79" s="40">
        <v>0.4</v>
      </c>
      <c r="BM79" s="40">
        <v>0.39</v>
      </c>
      <c r="BN79" s="40">
        <v>0.38</v>
      </c>
      <c r="BO79" s="40">
        <v>0.37</v>
      </c>
      <c r="BP79" s="40">
        <v>0.36</v>
      </c>
      <c r="BQ79" s="40">
        <v>0.35</v>
      </c>
      <c r="BR79" s="40">
        <v>0.34</v>
      </c>
      <c r="BS79" s="40">
        <v>0.33</v>
      </c>
      <c r="BT79" s="40">
        <v>0.32</v>
      </c>
      <c r="BU79" s="40">
        <v>0.32</v>
      </c>
      <c r="BV79" s="40">
        <v>0.32</v>
      </c>
      <c r="BW79" s="40">
        <v>0.32</v>
      </c>
      <c r="BX79" s="40">
        <v>0.32</v>
      </c>
      <c r="BY79" s="40">
        <v>0.32</v>
      </c>
      <c r="BZ79" s="40">
        <v>0.32</v>
      </c>
      <c r="CA79" s="40">
        <v>0.32</v>
      </c>
      <c r="CB79" s="40">
        <v>0.32</v>
      </c>
      <c r="CC79" s="40">
        <v>0.32</v>
      </c>
      <c r="CD79" s="40">
        <v>0.32</v>
      </c>
      <c r="CE79" s="40">
        <v>0.32</v>
      </c>
      <c r="CF79" s="40">
        <v>0.32</v>
      </c>
      <c r="CG79" s="40">
        <v>0.32</v>
      </c>
      <c r="CH79" s="40">
        <v>0.32</v>
      </c>
      <c r="CI79" s="40">
        <v>0.32</v>
      </c>
      <c r="CJ79" s="40">
        <v>0.32</v>
      </c>
      <c r="CK79" s="40">
        <v>0.32</v>
      </c>
      <c r="CL79" s="40">
        <v>0.32</v>
      </c>
      <c r="CM79" s="40">
        <v>0.32</v>
      </c>
      <c r="CN79" s="40">
        <v>0.32</v>
      </c>
      <c r="CO79" s="40">
        <v>0.32</v>
      </c>
      <c r="CP79" s="40">
        <v>0.32</v>
      </c>
      <c r="CQ79" s="40">
        <v>0.32</v>
      </c>
      <c r="CR79" s="40">
        <v>0.32</v>
      </c>
      <c r="CS79" s="40">
        <v>0.32</v>
      </c>
      <c r="CT79" s="40">
        <v>0.32</v>
      </c>
      <c r="CU79" s="40">
        <v>0.32</v>
      </c>
      <c r="CV79" s="40">
        <v>0.32</v>
      </c>
      <c r="CW79" s="40">
        <v>0.32</v>
      </c>
      <c r="CX79" s="40">
        <v>0.32</v>
      </c>
      <c r="CY79" s="41">
        <v>0.32</v>
      </c>
    </row>
    <row r="80" spans="4:103" ht="3" customHeight="1" x14ac:dyDescent="0.15">
      <c r="D80" s="39">
        <v>1</v>
      </c>
      <c r="E80" s="40">
        <v>0.99</v>
      </c>
      <c r="F80" s="40">
        <v>0.98</v>
      </c>
      <c r="G80" s="40">
        <v>0.97</v>
      </c>
      <c r="H80" s="40">
        <v>0.96</v>
      </c>
      <c r="I80" s="40">
        <v>0.95</v>
      </c>
      <c r="J80" s="40">
        <v>0.94</v>
      </c>
      <c r="K80" s="40">
        <v>0.93</v>
      </c>
      <c r="L80" s="40">
        <v>0.92</v>
      </c>
      <c r="M80" s="40">
        <v>0.91</v>
      </c>
      <c r="N80" s="40">
        <v>0.9</v>
      </c>
      <c r="O80" s="40">
        <v>0.89</v>
      </c>
      <c r="P80" s="40">
        <v>0.88</v>
      </c>
      <c r="Q80" s="40">
        <v>0.87</v>
      </c>
      <c r="R80" s="40">
        <v>0.86</v>
      </c>
      <c r="S80" s="40">
        <v>0.85</v>
      </c>
      <c r="T80" s="40">
        <v>0.84</v>
      </c>
      <c r="U80" s="40">
        <v>0.83</v>
      </c>
      <c r="V80" s="40">
        <v>0.82</v>
      </c>
      <c r="W80" s="40">
        <v>0.81</v>
      </c>
      <c r="X80" s="40">
        <v>0.8</v>
      </c>
      <c r="Y80" s="40">
        <v>0.79</v>
      </c>
      <c r="Z80" s="40">
        <v>0.78</v>
      </c>
      <c r="AA80" s="40">
        <v>0.77</v>
      </c>
      <c r="AB80" s="40">
        <v>0.76</v>
      </c>
      <c r="AC80" s="40">
        <v>0.75</v>
      </c>
      <c r="AD80" s="40">
        <v>0.74</v>
      </c>
      <c r="AE80" s="40">
        <v>0.73</v>
      </c>
      <c r="AF80" s="40">
        <v>0.72</v>
      </c>
      <c r="AG80" s="40">
        <v>0.71</v>
      </c>
      <c r="AH80" s="40">
        <v>0.7</v>
      </c>
      <c r="AI80" s="40">
        <v>0.69</v>
      </c>
      <c r="AJ80" s="40">
        <v>0.68</v>
      </c>
      <c r="AK80" s="40">
        <v>0.67</v>
      </c>
      <c r="AL80" s="40">
        <v>0.66</v>
      </c>
      <c r="AM80" s="40">
        <v>0.65</v>
      </c>
      <c r="AN80" s="40">
        <v>0.64</v>
      </c>
      <c r="AO80" s="40">
        <v>0.63</v>
      </c>
      <c r="AP80" s="40">
        <v>0.62</v>
      </c>
      <c r="AQ80" s="40">
        <v>0.61</v>
      </c>
      <c r="AR80" s="40">
        <v>0.6</v>
      </c>
      <c r="AS80" s="40">
        <v>0.59</v>
      </c>
      <c r="AT80" s="40">
        <v>0.57999999999999996</v>
      </c>
      <c r="AU80" s="40">
        <v>0.56999999999999995</v>
      </c>
      <c r="AV80" s="40">
        <v>0.56000000000000005</v>
      </c>
      <c r="AW80" s="40">
        <v>0.55000000000000004</v>
      </c>
      <c r="AX80" s="40">
        <v>0.54</v>
      </c>
      <c r="AY80" s="40">
        <v>0.53</v>
      </c>
      <c r="AZ80" s="40">
        <v>0.52</v>
      </c>
      <c r="BA80" s="40">
        <v>0.51</v>
      </c>
      <c r="BB80" s="40">
        <v>0.5</v>
      </c>
      <c r="BC80" s="40">
        <v>0.49</v>
      </c>
      <c r="BD80" s="40">
        <v>0.48</v>
      </c>
      <c r="BE80" s="40">
        <v>0.47</v>
      </c>
      <c r="BF80" s="40">
        <v>0.46</v>
      </c>
      <c r="BG80" s="40">
        <v>0.45</v>
      </c>
      <c r="BH80" s="40">
        <v>0.44</v>
      </c>
      <c r="BI80" s="40">
        <v>0.43</v>
      </c>
      <c r="BJ80" s="40">
        <v>0.42</v>
      </c>
      <c r="BK80" s="40">
        <v>0.41</v>
      </c>
      <c r="BL80" s="40">
        <v>0.4</v>
      </c>
      <c r="BM80" s="40">
        <v>0.39</v>
      </c>
      <c r="BN80" s="40">
        <v>0.38</v>
      </c>
      <c r="BO80" s="40">
        <v>0.37</v>
      </c>
      <c r="BP80" s="40">
        <v>0.36</v>
      </c>
      <c r="BQ80" s="40">
        <v>0.35</v>
      </c>
      <c r="BR80" s="40">
        <v>0.34</v>
      </c>
      <c r="BS80" s="40">
        <v>0.33</v>
      </c>
      <c r="BT80" s="40">
        <v>0.32</v>
      </c>
      <c r="BU80" s="40">
        <v>0.31</v>
      </c>
      <c r="BV80" s="40">
        <v>0.31</v>
      </c>
      <c r="BW80" s="40">
        <v>0.31</v>
      </c>
      <c r="BX80" s="40">
        <v>0.31</v>
      </c>
      <c r="BY80" s="40">
        <v>0.31</v>
      </c>
      <c r="BZ80" s="40">
        <v>0.31</v>
      </c>
      <c r="CA80" s="40">
        <v>0.31</v>
      </c>
      <c r="CB80" s="40">
        <v>0.31</v>
      </c>
      <c r="CC80" s="40">
        <v>0.31</v>
      </c>
      <c r="CD80" s="40">
        <v>0.31</v>
      </c>
      <c r="CE80" s="40">
        <v>0.31</v>
      </c>
      <c r="CF80" s="40">
        <v>0.31</v>
      </c>
      <c r="CG80" s="40">
        <v>0.31</v>
      </c>
      <c r="CH80" s="40">
        <v>0.31</v>
      </c>
      <c r="CI80" s="40">
        <v>0.31</v>
      </c>
      <c r="CJ80" s="40">
        <v>0.31</v>
      </c>
      <c r="CK80" s="40">
        <v>0.31</v>
      </c>
      <c r="CL80" s="40">
        <v>0.31</v>
      </c>
      <c r="CM80" s="40">
        <v>0.31</v>
      </c>
      <c r="CN80" s="40">
        <v>0.31</v>
      </c>
      <c r="CO80" s="40">
        <v>0.31</v>
      </c>
      <c r="CP80" s="40">
        <v>0.31</v>
      </c>
      <c r="CQ80" s="40">
        <v>0.31</v>
      </c>
      <c r="CR80" s="40">
        <v>0.31</v>
      </c>
      <c r="CS80" s="40">
        <v>0.31</v>
      </c>
      <c r="CT80" s="40">
        <v>0.31</v>
      </c>
      <c r="CU80" s="40">
        <v>0.31</v>
      </c>
      <c r="CV80" s="40">
        <v>0.31</v>
      </c>
      <c r="CW80" s="40">
        <v>0.31</v>
      </c>
      <c r="CX80" s="40">
        <v>0.31</v>
      </c>
      <c r="CY80" s="41">
        <v>0.31</v>
      </c>
    </row>
    <row r="81" spans="4:103" ht="3" customHeight="1" x14ac:dyDescent="0.15">
      <c r="D81" s="39">
        <v>1</v>
      </c>
      <c r="E81" s="40">
        <v>0.99</v>
      </c>
      <c r="F81" s="40">
        <v>0.98</v>
      </c>
      <c r="G81" s="40">
        <v>0.97</v>
      </c>
      <c r="H81" s="40">
        <v>0.96</v>
      </c>
      <c r="I81" s="40">
        <v>0.95</v>
      </c>
      <c r="J81" s="40">
        <v>0.94</v>
      </c>
      <c r="K81" s="40">
        <v>0.93</v>
      </c>
      <c r="L81" s="40">
        <v>0.92</v>
      </c>
      <c r="M81" s="40">
        <v>0.91</v>
      </c>
      <c r="N81" s="40">
        <v>0.9</v>
      </c>
      <c r="O81" s="40">
        <v>0.89</v>
      </c>
      <c r="P81" s="40">
        <v>0.88</v>
      </c>
      <c r="Q81" s="40">
        <v>0.87</v>
      </c>
      <c r="R81" s="40">
        <v>0.86</v>
      </c>
      <c r="S81" s="40">
        <v>0.85</v>
      </c>
      <c r="T81" s="40">
        <v>0.84</v>
      </c>
      <c r="U81" s="40">
        <v>0.83</v>
      </c>
      <c r="V81" s="40">
        <v>0.82</v>
      </c>
      <c r="W81" s="40">
        <v>0.81</v>
      </c>
      <c r="X81" s="40">
        <v>0.8</v>
      </c>
      <c r="Y81" s="40">
        <v>0.79</v>
      </c>
      <c r="Z81" s="40">
        <v>0.78</v>
      </c>
      <c r="AA81" s="40">
        <v>0.77</v>
      </c>
      <c r="AB81" s="40">
        <v>0.76</v>
      </c>
      <c r="AC81" s="40">
        <v>0.75</v>
      </c>
      <c r="AD81" s="40">
        <v>0.74</v>
      </c>
      <c r="AE81" s="40">
        <v>0.73</v>
      </c>
      <c r="AF81" s="40">
        <v>0.72</v>
      </c>
      <c r="AG81" s="40">
        <v>0.71</v>
      </c>
      <c r="AH81" s="40">
        <v>0.7</v>
      </c>
      <c r="AI81" s="40">
        <v>0.69</v>
      </c>
      <c r="AJ81" s="40">
        <v>0.68</v>
      </c>
      <c r="AK81" s="40">
        <v>0.67</v>
      </c>
      <c r="AL81" s="40">
        <v>0.66</v>
      </c>
      <c r="AM81" s="40">
        <v>0.65</v>
      </c>
      <c r="AN81" s="40">
        <v>0.64</v>
      </c>
      <c r="AO81" s="40">
        <v>0.63</v>
      </c>
      <c r="AP81" s="40">
        <v>0.62</v>
      </c>
      <c r="AQ81" s="40">
        <v>0.61</v>
      </c>
      <c r="AR81" s="40">
        <v>0.6</v>
      </c>
      <c r="AS81" s="40">
        <v>0.59</v>
      </c>
      <c r="AT81" s="40">
        <v>0.57999999999999996</v>
      </c>
      <c r="AU81" s="40">
        <v>0.56999999999999995</v>
      </c>
      <c r="AV81" s="40">
        <v>0.56000000000000005</v>
      </c>
      <c r="AW81" s="40">
        <v>0.55000000000000004</v>
      </c>
      <c r="AX81" s="40">
        <v>0.54</v>
      </c>
      <c r="AY81" s="40">
        <v>0.53</v>
      </c>
      <c r="AZ81" s="40">
        <v>0.52</v>
      </c>
      <c r="BA81" s="40">
        <v>0.51</v>
      </c>
      <c r="BB81" s="40">
        <v>0.5</v>
      </c>
      <c r="BC81" s="40">
        <v>0.49</v>
      </c>
      <c r="BD81" s="40">
        <v>0.48</v>
      </c>
      <c r="BE81" s="40">
        <v>0.47</v>
      </c>
      <c r="BF81" s="40">
        <v>0.46</v>
      </c>
      <c r="BG81" s="40">
        <v>0.45</v>
      </c>
      <c r="BH81" s="40">
        <v>0.44</v>
      </c>
      <c r="BI81" s="40">
        <v>0.43</v>
      </c>
      <c r="BJ81" s="40">
        <v>0.42</v>
      </c>
      <c r="BK81" s="40">
        <v>0.41</v>
      </c>
      <c r="BL81" s="40">
        <v>0.4</v>
      </c>
      <c r="BM81" s="40">
        <v>0.39</v>
      </c>
      <c r="BN81" s="40">
        <v>0.38</v>
      </c>
      <c r="BO81" s="40">
        <v>0.37</v>
      </c>
      <c r="BP81" s="40">
        <v>0.36</v>
      </c>
      <c r="BQ81" s="40">
        <v>0.35</v>
      </c>
      <c r="BR81" s="40">
        <v>0.34</v>
      </c>
      <c r="BS81" s="40">
        <v>0.33</v>
      </c>
      <c r="BT81" s="40">
        <v>0.32</v>
      </c>
      <c r="BU81" s="40">
        <v>0.31</v>
      </c>
      <c r="BV81" s="40">
        <v>0.3</v>
      </c>
      <c r="BW81" s="40">
        <v>0.3</v>
      </c>
      <c r="BX81" s="40">
        <v>0.3</v>
      </c>
      <c r="BY81" s="40">
        <v>0.3</v>
      </c>
      <c r="BZ81" s="40">
        <v>0.3</v>
      </c>
      <c r="CA81" s="40">
        <v>0.3</v>
      </c>
      <c r="CB81" s="40">
        <v>0.3</v>
      </c>
      <c r="CC81" s="40">
        <v>0.3</v>
      </c>
      <c r="CD81" s="40">
        <v>0.3</v>
      </c>
      <c r="CE81" s="40">
        <v>0.3</v>
      </c>
      <c r="CF81" s="40">
        <v>0.3</v>
      </c>
      <c r="CG81" s="40">
        <v>0.3</v>
      </c>
      <c r="CH81" s="40">
        <v>0.3</v>
      </c>
      <c r="CI81" s="40">
        <v>0.3</v>
      </c>
      <c r="CJ81" s="40">
        <v>0.3</v>
      </c>
      <c r="CK81" s="40">
        <v>0.3</v>
      </c>
      <c r="CL81" s="40">
        <v>0.3</v>
      </c>
      <c r="CM81" s="40">
        <v>0.3</v>
      </c>
      <c r="CN81" s="40">
        <v>0.3</v>
      </c>
      <c r="CO81" s="40">
        <v>0.3</v>
      </c>
      <c r="CP81" s="40">
        <v>0.3</v>
      </c>
      <c r="CQ81" s="40">
        <v>0.3</v>
      </c>
      <c r="CR81" s="40">
        <v>0.3</v>
      </c>
      <c r="CS81" s="40">
        <v>0.3</v>
      </c>
      <c r="CT81" s="40">
        <v>0.3</v>
      </c>
      <c r="CU81" s="40">
        <v>0.3</v>
      </c>
      <c r="CV81" s="40">
        <v>0.3</v>
      </c>
      <c r="CW81" s="40">
        <v>0.3</v>
      </c>
      <c r="CX81" s="40">
        <v>0.3</v>
      </c>
      <c r="CY81" s="41">
        <v>0.3</v>
      </c>
    </row>
    <row r="82" spans="4:103" ht="3" customHeight="1" x14ac:dyDescent="0.15">
      <c r="D82" s="39">
        <v>1</v>
      </c>
      <c r="E82" s="40">
        <v>0.99</v>
      </c>
      <c r="F82" s="40">
        <v>0.98</v>
      </c>
      <c r="G82" s="40">
        <v>0.97</v>
      </c>
      <c r="H82" s="40">
        <v>0.96</v>
      </c>
      <c r="I82" s="40">
        <v>0.95</v>
      </c>
      <c r="J82" s="40">
        <v>0.94</v>
      </c>
      <c r="K82" s="40">
        <v>0.93</v>
      </c>
      <c r="L82" s="40">
        <v>0.92</v>
      </c>
      <c r="M82" s="40">
        <v>0.91</v>
      </c>
      <c r="N82" s="40">
        <v>0.9</v>
      </c>
      <c r="O82" s="40">
        <v>0.89</v>
      </c>
      <c r="P82" s="40">
        <v>0.88</v>
      </c>
      <c r="Q82" s="40">
        <v>0.87</v>
      </c>
      <c r="R82" s="40">
        <v>0.86</v>
      </c>
      <c r="S82" s="40">
        <v>0.85</v>
      </c>
      <c r="T82" s="40">
        <v>0.84</v>
      </c>
      <c r="U82" s="40">
        <v>0.83</v>
      </c>
      <c r="V82" s="40">
        <v>0.82</v>
      </c>
      <c r="W82" s="40">
        <v>0.81</v>
      </c>
      <c r="X82" s="40">
        <v>0.8</v>
      </c>
      <c r="Y82" s="40">
        <v>0.79</v>
      </c>
      <c r="Z82" s="40">
        <v>0.78</v>
      </c>
      <c r="AA82" s="40">
        <v>0.77</v>
      </c>
      <c r="AB82" s="40">
        <v>0.76</v>
      </c>
      <c r="AC82" s="40">
        <v>0.75</v>
      </c>
      <c r="AD82" s="40">
        <v>0.74</v>
      </c>
      <c r="AE82" s="40">
        <v>0.73</v>
      </c>
      <c r="AF82" s="40">
        <v>0.72</v>
      </c>
      <c r="AG82" s="40">
        <v>0.71</v>
      </c>
      <c r="AH82" s="40">
        <v>0.7</v>
      </c>
      <c r="AI82" s="40">
        <v>0.69</v>
      </c>
      <c r="AJ82" s="40">
        <v>0.68</v>
      </c>
      <c r="AK82" s="40">
        <v>0.67</v>
      </c>
      <c r="AL82" s="40">
        <v>0.66</v>
      </c>
      <c r="AM82" s="40">
        <v>0.65</v>
      </c>
      <c r="AN82" s="40">
        <v>0.64</v>
      </c>
      <c r="AO82" s="40">
        <v>0.63</v>
      </c>
      <c r="AP82" s="40">
        <v>0.62</v>
      </c>
      <c r="AQ82" s="40">
        <v>0.61</v>
      </c>
      <c r="AR82" s="40">
        <v>0.6</v>
      </c>
      <c r="AS82" s="40">
        <v>0.59</v>
      </c>
      <c r="AT82" s="40">
        <v>0.57999999999999996</v>
      </c>
      <c r="AU82" s="40">
        <v>0.56999999999999995</v>
      </c>
      <c r="AV82" s="40">
        <v>0.56000000000000005</v>
      </c>
      <c r="AW82" s="40">
        <v>0.55000000000000004</v>
      </c>
      <c r="AX82" s="40">
        <v>0.54</v>
      </c>
      <c r="AY82" s="40">
        <v>0.53</v>
      </c>
      <c r="AZ82" s="40">
        <v>0.52</v>
      </c>
      <c r="BA82" s="40">
        <v>0.51</v>
      </c>
      <c r="BB82" s="40">
        <v>0.5</v>
      </c>
      <c r="BC82" s="40">
        <v>0.49</v>
      </c>
      <c r="BD82" s="40">
        <v>0.48</v>
      </c>
      <c r="BE82" s="40">
        <v>0.47</v>
      </c>
      <c r="BF82" s="40">
        <v>0.46</v>
      </c>
      <c r="BG82" s="40">
        <v>0.45</v>
      </c>
      <c r="BH82" s="40">
        <v>0.44</v>
      </c>
      <c r="BI82" s="40">
        <v>0.43</v>
      </c>
      <c r="BJ82" s="40">
        <v>0.42</v>
      </c>
      <c r="BK82" s="40">
        <v>0.41</v>
      </c>
      <c r="BL82" s="40">
        <v>0.4</v>
      </c>
      <c r="BM82" s="40">
        <v>0.39</v>
      </c>
      <c r="BN82" s="40">
        <v>0.38</v>
      </c>
      <c r="BO82" s="40">
        <v>0.37</v>
      </c>
      <c r="BP82" s="40">
        <v>0.36</v>
      </c>
      <c r="BQ82" s="40">
        <v>0.35</v>
      </c>
      <c r="BR82" s="40">
        <v>0.34</v>
      </c>
      <c r="BS82" s="40">
        <v>0.33</v>
      </c>
      <c r="BT82" s="40">
        <v>0.32</v>
      </c>
      <c r="BU82" s="40">
        <v>0.31</v>
      </c>
      <c r="BV82" s="40">
        <v>0.3</v>
      </c>
      <c r="BW82" s="40">
        <v>0.28999999999999998</v>
      </c>
      <c r="BX82" s="40">
        <v>0.28999999999999998</v>
      </c>
      <c r="BY82" s="40">
        <v>0.28999999999999998</v>
      </c>
      <c r="BZ82" s="40">
        <v>0.28999999999999998</v>
      </c>
      <c r="CA82" s="40">
        <v>0.28999999999999998</v>
      </c>
      <c r="CB82" s="40">
        <v>0.28999999999999998</v>
      </c>
      <c r="CC82" s="40">
        <v>0.28999999999999998</v>
      </c>
      <c r="CD82" s="40">
        <v>0.28999999999999998</v>
      </c>
      <c r="CE82" s="40">
        <v>0.28999999999999998</v>
      </c>
      <c r="CF82" s="40">
        <v>0.28999999999999998</v>
      </c>
      <c r="CG82" s="40">
        <v>0.28999999999999998</v>
      </c>
      <c r="CH82" s="40">
        <v>0.28999999999999998</v>
      </c>
      <c r="CI82" s="40">
        <v>0.28999999999999998</v>
      </c>
      <c r="CJ82" s="40">
        <v>0.28999999999999998</v>
      </c>
      <c r="CK82" s="40">
        <v>0.28999999999999998</v>
      </c>
      <c r="CL82" s="40">
        <v>0.28999999999999998</v>
      </c>
      <c r="CM82" s="40">
        <v>0.28999999999999998</v>
      </c>
      <c r="CN82" s="40">
        <v>0.28999999999999998</v>
      </c>
      <c r="CO82" s="40">
        <v>0.28999999999999998</v>
      </c>
      <c r="CP82" s="40">
        <v>0.28999999999999998</v>
      </c>
      <c r="CQ82" s="40">
        <v>0.28999999999999998</v>
      </c>
      <c r="CR82" s="40">
        <v>0.28999999999999998</v>
      </c>
      <c r="CS82" s="40">
        <v>0.28999999999999998</v>
      </c>
      <c r="CT82" s="40">
        <v>0.28999999999999998</v>
      </c>
      <c r="CU82" s="40">
        <v>0.28999999999999998</v>
      </c>
      <c r="CV82" s="40">
        <v>0.28999999999999998</v>
      </c>
      <c r="CW82" s="40">
        <v>0.28999999999999998</v>
      </c>
      <c r="CX82" s="40">
        <v>0.28999999999999998</v>
      </c>
      <c r="CY82" s="41">
        <v>0.28999999999999998</v>
      </c>
    </row>
    <row r="83" spans="4:103" ht="3" customHeight="1" x14ac:dyDescent="0.15">
      <c r="D83" s="39">
        <v>1</v>
      </c>
      <c r="E83" s="40">
        <v>0.99</v>
      </c>
      <c r="F83" s="40">
        <v>0.98</v>
      </c>
      <c r="G83" s="40">
        <v>0.97</v>
      </c>
      <c r="H83" s="40">
        <v>0.96</v>
      </c>
      <c r="I83" s="40">
        <v>0.95</v>
      </c>
      <c r="J83" s="40">
        <v>0.94</v>
      </c>
      <c r="K83" s="40">
        <v>0.93</v>
      </c>
      <c r="L83" s="40">
        <v>0.92</v>
      </c>
      <c r="M83" s="40">
        <v>0.91</v>
      </c>
      <c r="N83" s="40">
        <v>0.9</v>
      </c>
      <c r="O83" s="40">
        <v>0.89</v>
      </c>
      <c r="P83" s="40">
        <v>0.88</v>
      </c>
      <c r="Q83" s="40">
        <v>0.87</v>
      </c>
      <c r="R83" s="40">
        <v>0.86</v>
      </c>
      <c r="S83" s="40">
        <v>0.85</v>
      </c>
      <c r="T83" s="40">
        <v>0.84</v>
      </c>
      <c r="U83" s="40">
        <v>0.83</v>
      </c>
      <c r="V83" s="40">
        <v>0.82</v>
      </c>
      <c r="W83" s="40">
        <v>0.81</v>
      </c>
      <c r="X83" s="40">
        <v>0.8</v>
      </c>
      <c r="Y83" s="40">
        <v>0.79</v>
      </c>
      <c r="Z83" s="40">
        <v>0.78</v>
      </c>
      <c r="AA83" s="40">
        <v>0.77</v>
      </c>
      <c r="AB83" s="40">
        <v>0.76</v>
      </c>
      <c r="AC83" s="40">
        <v>0.75</v>
      </c>
      <c r="AD83" s="40">
        <v>0.74</v>
      </c>
      <c r="AE83" s="40">
        <v>0.73</v>
      </c>
      <c r="AF83" s="40">
        <v>0.72</v>
      </c>
      <c r="AG83" s="40">
        <v>0.71</v>
      </c>
      <c r="AH83" s="40">
        <v>0.7</v>
      </c>
      <c r="AI83" s="40">
        <v>0.69</v>
      </c>
      <c r="AJ83" s="40">
        <v>0.68</v>
      </c>
      <c r="AK83" s="40">
        <v>0.67</v>
      </c>
      <c r="AL83" s="40">
        <v>0.66</v>
      </c>
      <c r="AM83" s="40">
        <v>0.65</v>
      </c>
      <c r="AN83" s="40">
        <v>0.64</v>
      </c>
      <c r="AO83" s="40">
        <v>0.63</v>
      </c>
      <c r="AP83" s="40">
        <v>0.62</v>
      </c>
      <c r="AQ83" s="40">
        <v>0.61</v>
      </c>
      <c r="AR83" s="40">
        <v>0.6</v>
      </c>
      <c r="AS83" s="40">
        <v>0.59</v>
      </c>
      <c r="AT83" s="40">
        <v>0.57999999999999996</v>
      </c>
      <c r="AU83" s="40">
        <v>0.56999999999999995</v>
      </c>
      <c r="AV83" s="40">
        <v>0.56000000000000005</v>
      </c>
      <c r="AW83" s="40">
        <v>0.55000000000000004</v>
      </c>
      <c r="AX83" s="40">
        <v>0.54</v>
      </c>
      <c r="AY83" s="40">
        <v>0.53</v>
      </c>
      <c r="AZ83" s="40">
        <v>0.52</v>
      </c>
      <c r="BA83" s="40">
        <v>0.51</v>
      </c>
      <c r="BB83" s="40">
        <v>0.5</v>
      </c>
      <c r="BC83" s="40">
        <v>0.49</v>
      </c>
      <c r="BD83" s="40">
        <v>0.48</v>
      </c>
      <c r="BE83" s="40">
        <v>0.47</v>
      </c>
      <c r="BF83" s="40">
        <v>0.46</v>
      </c>
      <c r="BG83" s="40">
        <v>0.45</v>
      </c>
      <c r="BH83" s="40">
        <v>0.44</v>
      </c>
      <c r="BI83" s="40">
        <v>0.43</v>
      </c>
      <c r="BJ83" s="40">
        <v>0.42</v>
      </c>
      <c r="BK83" s="40">
        <v>0.41</v>
      </c>
      <c r="BL83" s="40">
        <v>0.4</v>
      </c>
      <c r="BM83" s="40">
        <v>0.39</v>
      </c>
      <c r="BN83" s="40">
        <v>0.38</v>
      </c>
      <c r="BO83" s="40">
        <v>0.37</v>
      </c>
      <c r="BP83" s="40">
        <v>0.36</v>
      </c>
      <c r="BQ83" s="40">
        <v>0.35</v>
      </c>
      <c r="BR83" s="40">
        <v>0.34</v>
      </c>
      <c r="BS83" s="40">
        <v>0.33</v>
      </c>
      <c r="BT83" s="40">
        <v>0.32</v>
      </c>
      <c r="BU83" s="40">
        <v>0.31</v>
      </c>
      <c r="BV83" s="40">
        <v>0.3</v>
      </c>
      <c r="BW83" s="40">
        <v>0.28999999999999998</v>
      </c>
      <c r="BX83" s="40">
        <v>0.28000000000000003</v>
      </c>
      <c r="BY83" s="40">
        <v>0.28000000000000003</v>
      </c>
      <c r="BZ83" s="40">
        <v>0.28000000000000003</v>
      </c>
      <c r="CA83" s="40">
        <v>0.28000000000000003</v>
      </c>
      <c r="CB83" s="40">
        <v>0.28000000000000003</v>
      </c>
      <c r="CC83" s="40">
        <v>0.28000000000000003</v>
      </c>
      <c r="CD83" s="40">
        <v>0.28000000000000003</v>
      </c>
      <c r="CE83" s="40">
        <v>0.28000000000000003</v>
      </c>
      <c r="CF83" s="40">
        <v>0.28000000000000003</v>
      </c>
      <c r="CG83" s="40">
        <v>0.28000000000000003</v>
      </c>
      <c r="CH83" s="40">
        <v>0.28000000000000003</v>
      </c>
      <c r="CI83" s="40">
        <v>0.28000000000000003</v>
      </c>
      <c r="CJ83" s="40">
        <v>0.28000000000000003</v>
      </c>
      <c r="CK83" s="40">
        <v>0.28000000000000003</v>
      </c>
      <c r="CL83" s="40">
        <v>0.28000000000000003</v>
      </c>
      <c r="CM83" s="40">
        <v>0.28000000000000003</v>
      </c>
      <c r="CN83" s="40">
        <v>0.28000000000000003</v>
      </c>
      <c r="CO83" s="40">
        <v>0.28000000000000003</v>
      </c>
      <c r="CP83" s="40">
        <v>0.28000000000000003</v>
      </c>
      <c r="CQ83" s="40">
        <v>0.28000000000000003</v>
      </c>
      <c r="CR83" s="40">
        <v>0.28000000000000003</v>
      </c>
      <c r="CS83" s="40">
        <v>0.28000000000000003</v>
      </c>
      <c r="CT83" s="40">
        <v>0.28000000000000003</v>
      </c>
      <c r="CU83" s="40">
        <v>0.28000000000000003</v>
      </c>
      <c r="CV83" s="40">
        <v>0.28000000000000003</v>
      </c>
      <c r="CW83" s="40">
        <v>0.28000000000000003</v>
      </c>
      <c r="CX83" s="40">
        <v>0.28000000000000003</v>
      </c>
      <c r="CY83" s="41">
        <v>0.28000000000000003</v>
      </c>
    </row>
    <row r="84" spans="4:103" ht="3" customHeight="1" x14ac:dyDescent="0.15">
      <c r="D84" s="39">
        <v>1</v>
      </c>
      <c r="E84" s="40">
        <v>0.99</v>
      </c>
      <c r="F84" s="40">
        <v>0.98</v>
      </c>
      <c r="G84" s="40">
        <v>0.97</v>
      </c>
      <c r="H84" s="40">
        <v>0.96</v>
      </c>
      <c r="I84" s="40">
        <v>0.95</v>
      </c>
      <c r="J84" s="40">
        <v>0.94</v>
      </c>
      <c r="K84" s="40">
        <v>0.93</v>
      </c>
      <c r="L84" s="40">
        <v>0.92</v>
      </c>
      <c r="M84" s="40">
        <v>0.91</v>
      </c>
      <c r="N84" s="40">
        <v>0.9</v>
      </c>
      <c r="O84" s="40">
        <v>0.89</v>
      </c>
      <c r="P84" s="40">
        <v>0.88</v>
      </c>
      <c r="Q84" s="40">
        <v>0.87</v>
      </c>
      <c r="R84" s="40">
        <v>0.86</v>
      </c>
      <c r="S84" s="40">
        <v>0.85</v>
      </c>
      <c r="T84" s="40">
        <v>0.84</v>
      </c>
      <c r="U84" s="40">
        <v>0.83</v>
      </c>
      <c r="V84" s="40">
        <v>0.82</v>
      </c>
      <c r="W84" s="40">
        <v>0.81</v>
      </c>
      <c r="X84" s="40">
        <v>0.8</v>
      </c>
      <c r="Y84" s="40">
        <v>0.79</v>
      </c>
      <c r="Z84" s="40">
        <v>0.78</v>
      </c>
      <c r="AA84" s="40">
        <v>0.77</v>
      </c>
      <c r="AB84" s="40">
        <v>0.76</v>
      </c>
      <c r="AC84" s="40">
        <v>0.75</v>
      </c>
      <c r="AD84" s="40">
        <v>0.74</v>
      </c>
      <c r="AE84" s="40">
        <v>0.73</v>
      </c>
      <c r="AF84" s="40">
        <v>0.72</v>
      </c>
      <c r="AG84" s="40">
        <v>0.71</v>
      </c>
      <c r="AH84" s="40">
        <v>0.7</v>
      </c>
      <c r="AI84" s="40">
        <v>0.69</v>
      </c>
      <c r="AJ84" s="40">
        <v>0.68</v>
      </c>
      <c r="AK84" s="40">
        <v>0.67</v>
      </c>
      <c r="AL84" s="40">
        <v>0.66</v>
      </c>
      <c r="AM84" s="40">
        <v>0.65</v>
      </c>
      <c r="AN84" s="40">
        <v>0.64</v>
      </c>
      <c r="AO84" s="40">
        <v>0.63</v>
      </c>
      <c r="AP84" s="40">
        <v>0.62</v>
      </c>
      <c r="AQ84" s="40">
        <v>0.61</v>
      </c>
      <c r="AR84" s="40">
        <v>0.6</v>
      </c>
      <c r="AS84" s="40">
        <v>0.59</v>
      </c>
      <c r="AT84" s="40">
        <v>0.57999999999999996</v>
      </c>
      <c r="AU84" s="40">
        <v>0.56999999999999995</v>
      </c>
      <c r="AV84" s="40">
        <v>0.56000000000000005</v>
      </c>
      <c r="AW84" s="40">
        <v>0.55000000000000004</v>
      </c>
      <c r="AX84" s="40">
        <v>0.54</v>
      </c>
      <c r="AY84" s="40">
        <v>0.53</v>
      </c>
      <c r="AZ84" s="40">
        <v>0.52</v>
      </c>
      <c r="BA84" s="40">
        <v>0.51</v>
      </c>
      <c r="BB84" s="40">
        <v>0.5</v>
      </c>
      <c r="BC84" s="40">
        <v>0.49</v>
      </c>
      <c r="BD84" s="40">
        <v>0.48</v>
      </c>
      <c r="BE84" s="40">
        <v>0.47</v>
      </c>
      <c r="BF84" s="40">
        <v>0.46</v>
      </c>
      <c r="BG84" s="40">
        <v>0.45</v>
      </c>
      <c r="BH84" s="40">
        <v>0.44</v>
      </c>
      <c r="BI84" s="40">
        <v>0.43</v>
      </c>
      <c r="BJ84" s="40">
        <v>0.42</v>
      </c>
      <c r="BK84" s="40">
        <v>0.41</v>
      </c>
      <c r="BL84" s="40">
        <v>0.4</v>
      </c>
      <c r="BM84" s="40">
        <v>0.39</v>
      </c>
      <c r="BN84" s="40">
        <v>0.38</v>
      </c>
      <c r="BO84" s="40">
        <v>0.37</v>
      </c>
      <c r="BP84" s="40">
        <v>0.36</v>
      </c>
      <c r="BQ84" s="40">
        <v>0.35</v>
      </c>
      <c r="BR84" s="40">
        <v>0.34</v>
      </c>
      <c r="BS84" s="40">
        <v>0.33</v>
      </c>
      <c r="BT84" s="40">
        <v>0.32</v>
      </c>
      <c r="BU84" s="40">
        <v>0.31</v>
      </c>
      <c r="BV84" s="40">
        <v>0.3</v>
      </c>
      <c r="BW84" s="40">
        <v>0.28999999999999998</v>
      </c>
      <c r="BX84" s="40">
        <v>0.28000000000000003</v>
      </c>
      <c r="BY84" s="40">
        <v>0.27</v>
      </c>
      <c r="BZ84" s="40">
        <v>0.27</v>
      </c>
      <c r="CA84" s="40">
        <v>0.27</v>
      </c>
      <c r="CB84" s="40">
        <v>0.27</v>
      </c>
      <c r="CC84" s="40">
        <v>0.27</v>
      </c>
      <c r="CD84" s="40">
        <v>0.27</v>
      </c>
      <c r="CE84" s="40">
        <v>0.27</v>
      </c>
      <c r="CF84" s="40">
        <v>0.27</v>
      </c>
      <c r="CG84" s="40">
        <v>0.27</v>
      </c>
      <c r="CH84" s="40">
        <v>0.27</v>
      </c>
      <c r="CI84" s="40">
        <v>0.27</v>
      </c>
      <c r="CJ84" s="40">
        <v>0.27</v>
      </c>
      <c r="CK84" s="40">
        <v>0.27</v>
      </c>
      <c r="CL84" s="40">
        <v>0.27</v>
      </c>
      <c r="CM84" s="40">
        <v>0.27</v>
      </c>
      <c r="CN84" s="40">
        <v>0.27</v>
      </c>
      <c r="CO84" s="40">
        <v>0.27</v>
      </c>
      <c r="CP84" s="40">
        <v>0.27</v>
      </c>
      <c r="CQ84" s="40">
        <v>0.27</v>
      </c>
      <c r="CR84" s="40">
        <v>0.27</v>
      </c>
      <c r="CS84" s="40">
        <v>0.27</v>
      </c>
      <c r="CT84" s="40">
        <v>0.27</v>
      </c>
      <c r="CU84" s="40">
        <v>0.27</v>
      </c>
      <c r="CV84" s="40">
        <v>0.27</v>
      </c>
      <c r="CW84" s="40">
        <v>0.27</v>
      </c>
      <c r="CX84" s="40">
        <v>0.27</v>
      </c>
      <c r="CY84" s="41">
        <v>0.27</v>
      </c>
    </row>
    <row r="85" spans="4:103" ht="3" customHeight="1" x14ac:dyDescent="0.15">
      <c r="D85" s="39">
        <v>1</v>
      </c>
      <c r="E85" s="40">
        <v>0.99</v>
      </c>
      <c r="F85" s="40">
        <v>0.98</v>
      </c>
      <c r="G85" s="40">
        <v>0.97</v>
      </c>
      <c r="H85" s="40">
        <v>0.96</v>
      </c>
      <c r="I85" s="40">
        <v>0.95</v>
      </c>
      <c r="J85" s="40">
        <v>0.94</v>
      </c>
      <c r="K85" s="40">
        <v>0.93</v>
      </c>
      <c r="L85" s="40">
        <v>0.92</v>
      </c>
      <c r="M85" s="40">
        <v>0.91</v>
      </c>
      <c r="N85" s="40">
        <v>0.9</v>
      </c>
      <c r="O85" s="40">
        <v>0.89</v>
      </c>
      <c r="P85" s="40">
        <v>0.88</v>
      </c>
      <c r="Q85" s="40">
        <v>0.87</v>
      </c>
      <c r="R85" s="40">
        <v>0.86</v>
      </c>
      <c r="S85" s="40">
        <v>0.85</v>
      </c>
      <c r="T85" s="40">
        <v>0.84</v>
      </c>
      <c r="U85" s="40">
        <v>0.83</v>
      </c>
      <c r="V85" s="40">
        <v>0.82</v>
      </c>
      <c r="W85" s="40">
        <v>0.81</v>
      </c>
      <c r="X85" s="40">
        <v>0.8</v>
      </c>
      <c r="Y85" s="40">
        <v>0.79</v>
      </c>
      <c r="Z85" s="40">
        <v>0.78</v>
      </c>
      <c r="AA85" s="40">
        <v>0.77</v>
      </c>
      <c r="AB85" s="40">
        <v>0.76</v>
      </c>
      <c r="AC85" s="40">
        <v>0.75</v>
      </c>
      <c r="AD85" s="40">
        <v>0.74</v>
      </c>
      <c r="AE85" s="40">
        <v>0.73</v>
      </c>
      <c r="AF85" s="40">
        <v>0.72</v>
      </c>
      <c r="AG85" s="40">
        <v>0.71</v>
      </c>
      <c r="AH85" s="40">
        <v>0.7</v>
      </c>
      <c r="AI85" s="40">
        <v>0.69</v>
      </c>
      <c r="AJ85" s="40">
        <v>0.68</v>
      </c>
      <c r="AK85" s="40">
        <v>0.67</v>
      </c>
      <c r="AL85" s="40">
        <v>0.66</v>
      </c>
      <c r="AM85" s="40">
        <v>0.65</v>
      </c>
      <c r="AN85" s="40">
        <v>0.64</v>
      </c>
      <c r="AO85" s="40">
        <v>0.63</v>
      </c>
      <c r="AP85" s="40">
        <v>0.62</v>
      </c>
      <c r="AQ85" s="40">
        <v>0.61</v>
      </c>
      <c r="AR85" s="40">
        <v>0.6</v>
      </c>
      <c r="AS85" s="40">
        <v>0.59</v>
      </c>
      <c r="AT85" s="40">
        <v>0.57999999999999996</v>
      </c>
      <c r="AU85" s="40">
        <v>0.56999999999999995</v>
      </c>
      <c r="AV85" s="40">
        <v>0.56000000000000005</v>
      </c>
      <c r="AW85" s="40">
        <v>0.55000000000000004</v>
      </c>
      <c r="AX85" s="40">
        <v>0.54</v>
      </c>
      <c r="AY85" s="40">
        <v>0.53</v>
      </c>
      <c r="AZ85" s="40">
        <v>0.52</v>
      </c>
      <c r="BA85" s="40">
        <v>0.51</v>
      </c>
      <c r="BB85" s="40">
        <v>0.5</v>
      </c>
      <c r="BC85" s="40">
        <v>0.49</v>
      </c>
      <c r="BD85" s="40">
        <v>0.48</v>
      </c>
      <c r="BE85" s="40">
        <v>0.47</v>
      </c>
      <c r="BF85" s="40">
        <v>0.46</v>
      </c>
      <c r="BG85" s="40">
        <v>0.45</v>
      </c>
      <c r="BH85" s="40">
        <v>0.44</v>
      </c>
      <c r="BI85" s="40">
        <v>0.43</v>
      </c>
      <c r="BJ85" s="40">
        <v>0.42</v>
      </c>
      <c r="BK85" s="40">
        <v>0.41</v>
      </c>
      <c r="BL85" s="40">
        <v>0.4</v>
      </c>
      <c r="BM85" s="40">
        <v>0.39</v>
      </c>
      <c r="BN85" s="40">
        <v>0.38</v>
      </c>
      <c r="BO85" s="40">
        <v>0.37</v>
      </c>
      <c r="BP85" s="40">
        <v>0.36</v>
      </c>
      <c r="BQ85" s="40">
        <v>0.35</v>
      </c>
      <c r="BR85" s="40">
        <v>0.34</v>
      </c>
      <c r="BS85" s="40">
        <v>0.33</v>
      </c>
      <c r="BT85" s="40">
        <v>0.32</v>
      </c>
      <c r="BU85" s="40">
        <v>0.31</v>
      </c>
      <c r="BV85" s="40">
        <v>0.3</v>
      </c>
      <c r="BW85" s="40">
        <v>0.28999999999999998</v>
      </c>
      <c r="BX85" s="40">
        <v>0.28000000000000003</v>
      </c>
      <c r="BY85" s="40">
        <v>0.27</v>
      </c>
      <c r="BZ85" s="40">
        <v>0.26</v>
      </c>
      <c r="CA85" s="40">
        <v>0.26</v>
      </c>
      <c r="CB85" s="40">
        <v>0.26</v>
      </c>
      <c r="CC85" s="40">
        <v>0.26</v>
      </c>
      <c r="CD85" s="40">
        <v>0.26</v>
      </c>
      <c r="CE85" s="40">
        <v>0.26</v>
      </c>
      <c r="CF85" s="40">
        <v>0.26</v>
      </c>
      <c r="CG85" s="40">
        <v>0.26</v>
      </c>
      <c r="CH85" s="40">
        <v>0.26</v>
      </c>
      <c r="CI85" s="40">
        <v>0.26</v>
      </c>
      <c r="CJ85" s="40">
        <v>0.26</v>
      </c>
      <c r="CK85" s="40">
        <v>0.26</v>
      </c>
      <c r="CL85" s="40">
        <v>0.26</v>
      </c>
      <c r="CM85" s="40">
        <v>0.26</v>
      </c>
      <c r="CN85" s="40">
        <v>0.26</v>
      </c>
      <c r="CO85" s="40">
        <v>0.26</v>
      </c>
      <c r="CP85" s="40">
        <v>0.26</v>
      </c>
      <c r="CQ85" s="40">
        <v>0.26</v>
      </c>
      <c r="CR85" s="40">
        <v>0.26</v>
      </c>
      <c r="CS85" s="40">
        <v>0.26</v>
      </c>
      <c r="CT85" s="40">
        <v>0.26</v>
      </c>
      <c r="CU85" s="40">
        <v>0.26</v>
      </c>
      <c r="CV85" s="40">
        <v>0.26</v>
      </c>
      <c r="CW85" s="40">
        <v>0.26</v>
      </c>
      <c r="CX85" s="40">
        <v>0.26</v>
      </c>
      <c r="CY85" s="41">
        <v>0.26</v>
      </c>
    </row>
    <row r="86" spans="4:103" ht="3" customHeight="1" x14ac:dyDescent="0.15">
      <c r="D86" s="39">
        <v>1</v>
      </c>
      <c r="E86" s="40">
        <v>0.99</v>
      </c>
      <c r="F86" s="40">
        <v>0.98</v>
      </c>
      <c r="G86" s="40">
        <v>0.97</v>
      </c>
      <c r="H86" s="40">
        <v>0.96</v>
      </c>
      <c r="I86" s="40">
        <v>0.95</v>
      </c>
      <c r="J86" s="40">
        <v>0.94</v>
      </c>
      <c r="K86" s="40">
        <v>0.93</v>
      </c>
      <c r="L86" s="40">
        <v>0.92</v>
      </c>
      <c r="M86" s="40">
        <v>0.91</v>
      </c>
      <c r="N86" s="40">
        <v>0.9</v>
      </c>
      <c r="O86" s="40">
        <v>0.89</v>
      </c>
      <c r="P86" s="40">
        <v>0.88</v>
      </c>
      <c r="Q86" s="40">
        <v>0.87</v>
      </c>
      <c r="R86" s="40">
        <v>0.86</v>
      </c>
      <c r="S86" s="40">
        <v>0.85</v>
      </c>
      <c r="T86" s="40">
        <v>0.84</v>
      </c>
      <c r="U86" s="40">
        <v>0.83</v>
      </c>
      <c r="V86" s="40">
        <v>0.82</v>
      </c>
      <c r="W86" s="40">
        <v>0.81</v>
      </c>
      <c r="X86" s="40">
        <v>0.8</v>
      </c>
      <c r="Y86" s="40">
        <v>0.79</v>
      </c>
      <c r="Z86" s="40">
        <v>0.78</v>
      </c>
      <c r="AA86" s="40">
        <v>0.77</v>
      </c>
      <c r="AB86" s="40">
        <v>0.76</v>
      </c>
      <c r="AC86" s="40">
        <v>0.75</v>
      </c>
      <c r="AD86" s="40">
        <v>0.74</v>
      </c>
      <c r="AE86" s="40">
        <v>0.73</v>
      </c>
      <c r="AF86" s="40">
        <v>0.72</v>
      </c>
      <c r="AG86" s="40">
        <v>0.71</v>
      </c>
      <c r="AH86" s="40">
        <v>0.7</v>
      </c>
      <c r="AI86" s="40">
        <v>0.69</v>
      </c>
      <c r="AJ86" s="40">
        <v>0.68</v>
      </c>
      <c r="AK86" s="40">
        <v>0.67</v>
      </c>
      <c r="AL86" s="40">
        <v>0.66</v>
      </c>
      <c r="AM86" s="40">
        <v>0.65</v>
      </c>
      <c r="AN86" s="40">
        <v>0.64</v>
      </c>
      <c r="AO86" s="40">
        <v>0.63</v>
      </c>
      <c r="AP86" s="40">
        <v>0.62</v>
      </c>
      <c r="AQ86" s="40">
        <v>0.61</v>
      </c>
      <c r="AR86" s="40">
        <v>0.6</v>
      </c>
      <c r="AS86" s="40">
        <v>0.59</v>
      </c>
      <c r="AT86" s="40">
        <v>0.57999999999999996</v>
      </c>
      <c r="AU86" s="40">
        <v>0.56999999999999995</v>
      </c>
      <c r="AV86" s="40">
        <v>0.56000000000000005</v>
      </c>
      <c r="AW86" s="40">
        <v>0.55000000000000004</v>
      </c>
      <c r="AX86" s="40">
        <v>0.54</v>
      </c>
      <c r="AY86" s="40">
        <v>0.53</v>
      </c>
      <c r="AZ86" s="40">
        <v>0.52</v>
      </c>
      <c r="BA86" s="40">
        <v>0.51</v>
      </c>
      <c r="BB86" s="40">
        <v>0.5</v>
      </c>
      <c r="BC86" s="40">
        <v>0.49</v>
      </c>
      <c r="BD86" s="40">
        <v>0.48</v>
      </c>
      <c r="BE86" s="40">
        <v>0.47</v>
      </c>
      <c r="BF86" s="40">
        <v>0.46</v>
      </c>
      <c r="BG86" s="40">
        <v>0.45</v>
      </c>
      <c r="BH86" s="40">
        <v>0.44</v>
      </c>
      <c r="BI86" s="40">
        <v>0.43</v>
      </c>
      <c r="BJ86" s="40">
        <v>0.42</v>
      </c>
      <c r="BK86" s="40">
        <v>0.41</v>
      </c>
      <c r="BL86" s="40">
        <v>0.4</v>
      </c>
      <c r="BM86" s="40">
        <v>0.39</v>
      </c>
      <c r="BN86" s="40">
        <v>0.38</v>
      </c>
      <c r="BO86" s="40">
        <v>0.37</v>
      </c>
      <c r="BP86" s="40">
        <v>0.36</v>
      </c>
      <c r="BQ86" s="40">
        <v>0.35</v>
      </c>
      <c r="BR86" s="40">
        <v>0.34</v>
      </c>
      <c r="BS86" s="40">
        <v>0.33</v>
      </c>
      <c r="BT86" s="40">
        <v>0.32</v>
      </c>
      <c r="BU86" s="40">
        <v>0.31</v>
      </c>
      <c r="BV86" s="40">
        <v>0.3</v>
      </c>
      <c r="BW86" s="40">
        <v>0.28999999999999998</v>
      </c>
      <c r="BX86" s="40">
        <v>0.28000000000000003</v>
      </c>
      <c r="BY86" s="40">
        <v>0.27</v>
      </c>
      <c r="BZ86" s="40">
        <v>0.26</v>
      </c>
      <c r="CA86" s="40">
        <v>0.25</v>
      </c>
      <c r="CB86" s="40">
        <v>0.25</v>
      </c>
      <c r="CC86" s="40">
        <v>0.25</v>
      </c>
      <c r="CD86" s="40">
        <v>0.25</v>
      </c>
      <c r="CE86" s="40">
        <v>0.25</v>
      </c>
      <c r="CF86" s="40">
        <v>0.25</v>
      </c>
      <c r="CG86" s="40">
        <v>0.25</v>
      </c>
      <c r="CH86" s="40">
        <v>0.25</v>
      </c>
      <c r="CI86" s="40">
        <v>0.25</v>
      </c>
      <c r="CJ86" s="40">
        <v>0.25</v>
      </c>
      <c r="CK86" s="40">
        <v>0.25</v>
      </c>
      <c r="CL86" s="40">
        <v>0.25</v>
      </c>
      <c r="CM86" s="40">
        <v>0.25</v>
      </c>
      <c r="CN86" s="40">
        <v>0.25</v>
      </c>
      <c r="CO86" s="40">
        <v>0.25</v>
      </c>
      <c r="CP86" s="40">
        <v>0.25</v>
      </c>
      <c r="CQ86" s="40">
        <v>0.25</v>
      </c>
      <c r="CR86" s="40">
        <v>0.25</v>
      </c>
      <c r="CS86" s="40">
        <v>0.25</v>
      </c>
      <c r="CT86" s="40">
        <v>0.25</v>
      </c>
      <c r="CU86" s="40">
        <v>0.25</v>
      </c>
      <c r="CV86" s="40">
        <v>0.25</v>
      </c>
      <c r="CW86" s="40">
        <v>0.25</v>
      </c>
      <c r="CX86" s="40">
        <v>0.25</v>
      </c>
      <c r="CY86" s="41">
        <v>0.25</v>
      </c>
    </row>
    <row r="87" spans="4:103" ht="3" customHeight="1" x14ac:dyDescent="0.15">
      <c r="D87" s="39">
        <v>1</v>
      </c>
      <c r="E87" s="40">
        <v>0.99</v>
      </c>
      <c r="F87" s="40">
        <v>0.98</v>
      </c>
      <c r="G87" s="40">
        <v>0.97</v>
      </c>
      <c r="H87" s="40">
        <v>0.96</v>
      </c>
      <c r="I87" s="40">
        <v>0.95</v>
      </c>
      <c r="J87" s="40">
        <v>0.94</v>
      </c>
      <c r="K87" s="40">
        <v>0.93</v>
      </c>
      <c r="L87" s="40">
        <v>0.92</v>
      </c>
      <c r="M87" s="40">
        <v>0.91</v>
      </c>
      <c r="N87" s="40">
        <v>0.9</v>
      </c>
      <c r="O87" s="40">
        <v>0.89</v>
      </c>
      <c r="P87" s="40">
        <v>0.88</v>
      </c>
      <c r="Q87" s="40">
        <v>0.87</v>
      </c>
      <c r="R87" s="40">
        <v>0.86</v>
      </c>
      <c r="S87" s="40">
        <v>0.85</v>
      </c>
      <c r="T87" s="40">
        <v>0.84</v>
      </c>
      <c r="U87" s="40">
        <v>0.83</v>
      </c>
      <c r="V87" s="40">
        <v>0.82</v>
      </c>
      <c r="W87" s="40">
        <v>0.81</v>
      </c>
      <c r="X87" s="40">
        <v>0.8</v>
      </c>
      <c r="Y87" s="40">
        <v>0.79</v>
      </c>
      <c r="Z87" s="40">
        <v>0.78</v>
      </c>
      <c r="AA87" s="40">
        <v>0.77</v>
      </c>
      <c r="AB87" s="40">
        <v>0.76</v>
      </c>
      <c r="AC87" s="40">
        <v>0.75</v>
      </c>
      <c r="AD87" s="40">
        <v>0.74</v>
      </c>
      <c r="AE87" s="40">
        <v>0.73</v>
      </c>
      <c r="AF87" s="40">
        <v>0.72</v>
      </c>
      <c r="AG87" s="40">
        <v>0.71</v>
      </c>
      <c r="AH87" s="40">
        <v>0.7</v>
      </c>
      <c r="AI87" s="40">
        <v>0.69</v>
      </c>
      <c r="AJ87" s="40">
        <v>0.68</v>
      </c>
      <c r="AK87" s="40">
        <v>0.67</v>
      </c>
      <c r="AL87" s="40">
        <v>0.66</v>
      </c>
      <c r="AM87" s="40">
        <v>0.65</v>
      </c>
      <c r="AN87" s="40">
        <v>0.64</v>
      </c>
      <c r="AO87" s="40">
        <v>0.63</v>
      </c>
      <c r="AP87" s="40">
        <v>0.62</v>
      </c>
      <c r="AQ87" s="40">
        <v>0.61</v>
      </c>
      <c r="AR87" s="40">
        <v>0.6</v>
      </c>
      <c r="AS87" s="40">
        <v>0.59</v>
      </c>
      <c r="AT87" s="40">
        <v>0.57999999999999996</v>
      </c>
      <c r="AU87" s="40">
        <v>0.56999999999999995</v>
      </c>
      <c r="AV87" s="40">
        <v>0.56000000000000005</v>
      </c>
      <c r="AW87" s="40">
        <v>0.55000000000000004</v>
      </c>
      <c r="AX87" s="40">
        <v>0.54</v>
      </c>
      <c r="AY87" s="40">
        <v>0.53</v>
      </c>
      <c r="AZ87" s="40">
        <v>0.52</v>
      </c>
      <c r="BA87" s="40">
        <v>0.51</v>
      </c>
      <c r="BB87" s="40">
        <v>0.5</v>
      </c>
      <c r="BC87" s="40">
        <v>0.49</v>
      </c>
      <c r="BD87" s="40">
        <v>0.48</v>
      </c>
      <c r="BE87" s="40">
        <v>0.47</v>
      </c>
      <c r="BF87" s="40">
        <v>0.46</v>
      </c>
      <c r="BG87" s="40">
        <v>0.45</v>
      </c>
      <c r="BH87" s="40">
        <v>0.44</v>
      </c>
      <c r="BI87" s="40">
        <v>0.43</v>
      </c>
      <c r="BJ87" s="40">
        <v>0.42</v>
      </c>
      <c r="BK87" s="40">
        <v>0.41</v>
      </c>
      <c r="BL87" s="40">
        <v>0.4</v>
      </c>
      <c r="BM87" s="40">
        <v>0.39</v>
      </c>
      <c r="BN87" s="40">
        <v>0.38</v>
      </c>
      <c r="BO87" s="40">
        <v>0.37</v>
      </c>
      <c r="BP87" s="40">
        <v>0.36</v>
      </c>
      <c r="BQ87" s="40">
        <v>0.35</v>
      </c>
      <c r="BR87" s="40">
        <v>0.34</v>
      </c>
      <c r="BS87" s="40">
        <v>0.33</v>
      </c>
      <c r="BT87" s="40">
        <v>0.32</v>
      </c>
      <c r="BU87" s="40">
        <v>0.31</v>
      </c>
      <c r="BV87" s="40">
        <v>0.3</v>
      </c>
      <c r="BW87" s="40">
        <v>0.28999999999999998</v>
      </c>
      <c r="BX87" s="40">
        <v>0.28000000000000003</v>
      </c>
      <c r="BY87" s="40">
        <v>0.27</v>
      </c>
      <c r="BZ87" s="40">
        <v>0.26</v>
      </c>
      <c r="CA87" s="40">
        <v>0.25</v>
      </c>
      <c r="CB87" s="40">
        <v>0.24</v>
      </c>
      <c r="CC87" s="40">
        <v>0.24</v>
      </c>
      <c r="CD87" s="40">
        <v>0.24</v>
      </c>
      <c r="CE87" s="40">
        <v>0.24</v>
      </c>
      <c r="CF87" s="40">
        <v>0.24</v>
      </c>
      <c r="CG87" s="40">
        <v>0.24</v>
      </c>
      <c r="CH87" s="40">
        <v>0.24</v>
      </c>
      <c r="CI87" s="40">
        <v>0.24</v>
      </c>
      <c r="CJ87" s="40">
        <v>0.24</v>
      </c>
      <c r="CK87" s="40">
        <v>0.24</v>
      </c>
      <c r="CL87" s="40">
        <v>0.24</v>
      </c>
      <c r="CM87" s="40">
        <v>0.24</v>
      </c>
      <c r="CN87" s="40">
        <v>0.24</v>
      </c>
      <c r="CO87" s="40">
        <v>0.24</v>
      </c>
      <c r="CP87" s="40">
        <v>0.24</v>
      </c>
      <c r="CQ87" s="40">
        <v>0.24</v>
      </c>
      <c r="CR87" s="40">
        <v>0.24</v>
      </c>
      <c r="CS87" s="40">
        <v>0.24</v>
      </c>
      <c r="CT87" s="40">
        <v>0.24</v>
      </c>
      <c r="CU87" s="40">
        <v>0.24</v>
      </c>
      <c r="CV87" s="40">
        <v>0.24</v>
      </c>
      <c r="CW87" s="40">
        <v>0.24</v>
      </c>
      <c r="CX87" s="40">
        <v>0.24</v>
      </c>
      <c r="CY87" s="41">
        <v>0.24</v>
      </c>
    </row>
    <row r="88" spans="4:103" ht="3" customHeight="1" x14ac:dyDescent="0.15">
      <c r="D88" s="39">
        <v>1</v>
      </c>
      <c r="E88" s="40">
        <v>0.99</v>
      </c>
      <c r="F88" s="40">
        <v>0.98</v>
      </c>
      <c r="G88" s="40">
        <v>0.97</v>
      </c>
      <c r="H88" s="40">
        <v>0.96</v>
      </c>
      <c r="I88" s="40">
        <v>0.95</v>
      </c>
      <c r="J88" s="40">
        <v>0.94</v>
      </c>
      <c r="K88" s="40">
        <v>0.93</v>
      </c>
      <c r="L88" s="40">
        <v>0.92</v>
      </c>
      <c r="M88" s="40">
        <v>0.91</v>
      </c>
      <c r="N88" s="40">
        <v>0.9</v>
      </c>
      <c r="O88" s="40">
        <v>0.89</v>
      </c>
      <c r="P88" s="40">
        <v>0.88</v>
      </c>
      <c r="Q88" s="40">
        <v>0.87</v>
      </c>
      <c r="R88" s="40">
        <v>0.86</v>
      </c>
      <c r="S88" s="40">
        <v>0.85</v>
      </c>
      <c r="T88" s="40">
        <v>0.84</v>
      </c>
      <c r="U88" s="40">
        <v>0.83</v>
      </c>
      <c r="V88" s="40">
        <v>0.82</v>
      </c>
      <c r="W88" s="40">
        <v>0.81</v>
      </c>
      <c r="X88" s="40">
        <v>0.8</v>
      </c>
      <c r="Y88" s="40">
        <v>0.79</v>
      </c>
      <c r="Z88" s="40">
        <v>0.78</v>
      </c>
      <c r="AA88" s="40">
        <v>0.77</v>
      </c>
      <c r="AB88" s="40">
        <v>0.76</v>
      </c>
      <c r="AC88" s="40">
        <v>0.75</v>
      </c>
      <c r="AD88" s="40">
        <v>0.74</v>
      </c>
      <c r="AE88" s="40">
        <v>0.73</v>
      </c>
      <c r="AF88" s="40">
        <v>0.72</v>
      </c>
      <c r="AG88" s="40">
        <v>0.71</v>
      </c>
      <c r="AH88" s="40">
        <v>0.7</v>
      </c>
      <c r="AI88" s="40">
        <v>0.69</v>
      </c>
      <c r="AJ88" s="40">
        <v>0.68</v>
      </c>
      <c r="AK88" s="40">
        <v>0.67</v>
      </c>
      <c r="AL88" s="40">
        <v>0.66</v>
      </c>
      <c r="AM88" s="40">
        <v>0.65</v>
      </c>
      <c r="AN88" s="40">
        <v>0.64</v>
      </c>
      <c r="AO88" s="40">
        <v>0.63</v>
      </c>
      <c r="AP88" s="40">
        <v>0.62</v>
      </c>
      <c r="AQ88" s="40">
        <v>0.61</v>
      </c>
      <c r="AR88" s="40">
        <v>0.6</v>
      </c>
      <c r="AS88" s="40">
        <v>0.59</v>
      </c>
      <c r="AT88" s="40">
        <v>0.57999999999999996</v>
      </c>
      <c r="AU88" s="40">
        <v>0.56999999999999995</v>
      </c>
      <c r="AV88" s="40">
        <v>0.56000000000000005</v>
      </c>
      <c r="AW88" s="40">
        <v>0.55000000000000004</v>
      </c>
      <c r="AX88" s="40">
        <v>0.54</v>
      </c>
      <c r="AY88" s="40">
        <v>0.53</v>
      </c>
      <c r="AZ88" s="40">
        <v>0.52</v>
      </c>
      <c r="BA88" s="40">
        <v>0.51</v>
      </c>
      <c r="BB88" s="40">
        <v>0.5</v>
      </c>
      <c r="BC88" s="40">
        <v>0.49</v>
      </c>
      <c r="BD88" s="40">
        <v>0.48</v>
      </c>
      <c r="BE88" s="40">
        <v>0.47</v>
      </c>
      <c r="BF88" s="40">
        <v>0.46</v>
      </c>
      <c r="BG88" s="40">
        <v>0.45</v>
      </c>
      <c r="BH88" s="40">
        <v>0.44</v>
      </c>
      <c r="BI88" s="40">
        <v>0.43</v>
      </c>
      <c r="BJ88" s="40">
        <v>0.42</v>
      </c>
      <c r="BK88" s="40">
        <v>0.41</v>
      </c>
      <c r="BL88" s="40">
        <v>0.4</v>
      </c>
      <c r="BM88" s="40">
        <v>0.39</v>
      </c>
      <c r="BN88" s="40">
        <v>0.38</v>
      </c>
      <c r="BO88" s="40">
        <v>0.37</v>
      </c>
      <c r="BP88" s="40">
        <v>0.36</v>
      </c>
      <c r="BQ88" s="40">
        <v>0.35</v>
      </c>
      <c r="BR88" s="40">
        <v>0.34</v>
      </c>
      <c r="BS88" s="40">
        <v>0.33</v>
      </c>
      <c r="BT88" s="40">
        <v>0.32</v>
      </c>
      <c r="BU88" s="40">
        <v>0.31</v>
      </c>
      <c r="BV88" s="40">
        <v>0.3</v>
      </c>
      <c r="BW88" s="40">
        <v>0.28999999999999998</v>
      </c>
      <c r="BX88" s="40">
        <v>0.28000000000000003</v>
      </c>
      <c r="BY88" s="40">
        <v>0.27</v>
      </c>
      <c r="BZ88" s="40">
        <v>0.26</v>
      </c>
      <c r="CA88" s="40">
        <v>0.25</v>
      </c>
      <c r="CB88" s="40">
        <v>0.24</v>
      </c>
      <c r="CC88" s="40">
        <v>0.23</v>
      </c>
      <c r="CD88" s="40">
        <v>0.23</v>
      </c>
      <c r="CE88" s="40">
        <v>0.23</v>
      </c>
      <c r="CF88" s="40">
        <v>0.23</v>
      </c>
      <c r="CG88" s="40">
        <v>0.23</v>
      </c>
      <c r="CH88" s="40">
        <v>0.23</v>
      </c>
      <c r="CI88" s="40">
        <v>0.23</v>
      </c>
      <c r="CJ88" s="40">
        <v>0.23</v>
      </c>
      <c r="CK88" s="40">
        <v>0.23</v>
      </c>
      <c r="CL88" s="40">
        <v>0.23</v>
      </c>
      <c r="CM88" s="40">
        <v>0.23</v>
      </c>
      <c r="CN88" s="40">
        <v>0.23</v>
      </c>
      <c r="CO88" s="40">
        <v>0.23</v>
      </c>
      <c r="CP88" s="40">
        <v>0.23</v>
      </c>
      <c r="CQ88" s="40">
        <v>0.23</v>
      </c>
      <c r="CR88" s="40">
        <v>0.23</v>
      </c>
      <c r="CS88" s="40">
        <v>0.23</v>
      </c>
      <c r="CT88" s="40">
        <v>0.23</v>
      </c>
      <c r="CU88" s="40">
        <v>0.23</v>
      </c>
      <c r="CV88" s="40">
        <v>0.23</v>
      </c>
      <c r="CW88" s="40">
        <v>0.23</v>
      </c>
      <c r="CX88" s="40">
        <v>0.23</v>
      </c>
      <c r="CY88" s="41">
        <v>0.23</v>
      </c>
    </row>
    <row r="89" spans="4:103" ht="3" customHeight="1" x14ac:dyDescent="0.15">
      <c r="D89" s="39">
        <v>1</v>
      </c>
      <c r="E89" s="40">
        <v>0.99</v>
      </c>
      <c r="F89" s="40">
        <v>0.98</v>
      </c>
      <c r="G89" s="40">
        <v>0.97</v>
      </c>
      <c r="H89" s="40">
        <v>0.96</v>
      </c>
      <c r="I89" s="40">
        <v>0.95</v>
      </c>
      <c r="J89" s="40">
        <v>0.94</v>
      </c>
      <c r="K89" s="40">
        <v>0.93</v>
      </c>
      <c r="L89" s="40">
        <v>0.92</v>
      </c>
      <c r="M89" s="40">
        <v>0.91</v>
      </c>
      <c r="N89" s="40">
        <v>0.9</v>
      </c>
      <c r="O89" s="40">
        <v>0.89</v>
      </c>
      <c r="P89" s="40">
        <v>0.88</v>
      </c>
      <c r="Q89" s="40">
        <v>0.87</v>
      </c>
      <c r="R89" s="40">
        <v>0.86</v>
      </c>
      <c r="S89" s="40">
        <v>0.85</v>
      </c>
      <c r="T89" s="40">
        <v>0.84</v>
      </c>
      <c r="U89" s="40">
        <v>0.83</v>
      </c>
      <c r="V89" s="40">
        <v>0.82</v>
      </c>
      <c r="W89" s="40">
        <v>0.81</v>
      </c>
      <c r="X89" s="40">
        <v>0.8</v>
      </c>
      <c r="Y89" s="40">
        <v>0.79</v>
      </c>
      <c r="Z89" s="40">
        <v>0.78</v>
      </c>
      <c r="AA89" s="40">
        <v>0.77</v>
      </c>
      <c r="AB89" s="40">
        <v>0.76</v>
      </c>
      <c r="AC89" s="40">
        <v>0.75</v>
      </c>
      <c r="AD89" s="40">
        <v>0.74</v>
      </c>
      <c r="AE89" s="40">
        <v>0.73</v>
      </c>
      <c r="AF89" s="40">
        <v>0.72</v>
      </c>
      <c r="AG89" s="40">
        <v>0.71</v>
      </c>
      <c r="AH89" s="40">
        <v>0.7</v>
      </c>
      <c r="AI89" s="40">
        <v>0.69</v>
      </c>
      <c r="AJ89" s="40">
        <v>0.68</v>
      </c>
      <c r="AK89" s="40">
        <v>0.67</v>
      </c>
      <c r="AL89" s="40">
        <v>0.66</v>
      </c>
      <c r="AM89" s="40">
        <v>0.65</v>
      </c>
      <c r="AN89" s="40">
        <v>0.64</v>
      </c>
      <c r="AO89" s="40">
        <v>0.63</v>
      </c>
      <c r="AP89" s="40">
        <v>0.62</v>
      </c>
      <c r="AQ89" s="40">
        <v>0.61</v>
      </c>
      <c r="AR89" s="40">
        <v>0.6</v>
      </c>
      <c r="AS89" s="40">
        <v>0.59</v>
      </c>
      <c r="AT89" s="40">
        <v>0.57999999999999996</v>
      </c>
      <c r="AU89" s="40">
        <v>0.56999999999999995</v>
      </c>
      <c r="AV89" s="40">
        <v>0.56000000000000005</v>
      </c>
      <c r="AW89" s="40">
        <v>0.55000000000000004</v>
      </c>
      <c r="AX89" s="40">
        <v>0.54</v>
      </c>
      <c r="AY89" s="40">
        <v>0.53</v>
      </c>
      <c r="AZ89" s="40">
        <v>0.52</v>
      </c>
      <c r="BA89" s="40">
        <v>0.51</v>
      </c>
      <c r="BB89" s="40">
        <v>0.5</v>
      </c>
      <c r="BC89" s="40">
        <v>0.49</v>
      </c>
      <c r="BD89" s="40">
        <v>0.48</v>
      </c>
      <c r="BE89" s="40">
        <v>0.47</v>
      </c>
      <c r="BF89" s="40">
        <v>0.46</v>
      </c>
      <c r="BG89" s="40">
        <v>0.45</v>
      </c>
      <c r="BH89" s="40">
        <v>0.44</v>
      </c>
      <c r="BI89" s="40">
        <v>0.43</v>
      </c>
      <c r="BJ89" s="40">
        <v>0.42</v>
      </c>
      <c r="BK89" s="40">
        <v>0.41</v>
      </c>
      <c r="BL89" s="40">
        <v>0.4</v>
      </c>
      <c r="BM89" s="40">
        <v>0.39</v>
      </c>
      <c r="BN89" s="40">
        <v>0.38</v>
      </c>
      <c r="BO89" s="40">
        <v>0.37</v>
      </c>
      <c r="BP89" s="40">
        <v>0.36</v>
      </c>
      <c r="BQ89" s="40">
        <v>0.35</v>
      </c>
      <c r="BR89" s="40">
        <v>0.34</v>
      </c>
      <c r="BS89" s="40">
        <v>0.33</v>
      </c>
      <c r="BT89" s="40">
        <v>0.32</v>
      </c>
      <c r="BU89" s="40">
        <v>0.31</v>
      </c>
      <c r="BV89" s="40">
        <v>0.3</v>
      </c>
      <c r="BW89" s="40">
        <v>0.28999999999999998</v>
      </c>
      <c r="BX89" s="40">
        <v>0.28000000000000003</v>
      </c>
      <c r="BY89" s="40">
        <v>0.27</v>
      </c>
      <c r="BZ89" s="40">
        <v>0.26</v>
      </c>
      <c r="CA89" s="40">
        <v>0.25</v>
      </c>
      <c r="CB89" s="40">
        <v>0.24</v>
      </c>
      <c r="CC89" s="40">
        <v>0.23</v>
      </c>
      <c r="CD89" s="40">
        <v>0.22</v>
      </c>
      <c r="CE89" s="40">
        <v>0.22</v>
      </c>
      <c r="CF89" s="40">
        <v>0.22</v>
      </c>
      <c r="CG89" s="40">
        <v>0.22</v>
      </c>
      <c r="CH89" s="40">
        <v>0.22</v>
      </c>
      <c r="CI89" s="40">
        <v>0.22</v>
      </c>
      <c r="CJ89" s="40">
        <v>0.22</v>
      </c>
      <c r="CK89" s="40">
        <v>0.22</v>
      </c>
      <c r="CL89" s="40">
        <v>0.22</v>
      </c>
      <c r="CM89" s="40">
        <v>0.22</v>
      </c>
      <c r="CN89" s="40">
        <v>0.22</v>
      </c>
      <c r="CO89" s="40">
        <v>0.22</v>
      </c>
      <c r="CP89" s="40">
        <v>0.22</v>
      </c>
      <c r="CQ89" s="40">
        <v>0.22</v>
      </c>
      <c r="CR89" s="40">
        <v>0.22</v>
      </c>
      <c r="CS89" s="40">
        <v>0.22</v>
      </c>
      <c r="CT89" s="40">
        <v>0.22</v>
      </c>
      <c r="CU89" s="40">
        <v>0.22</v>
      </c>
      <c r="CV89" s="40">
        <v>0.22</v>
      </c>
      <c r="CW89" s="40">
        <v>0.22</v>
      </c>
      <c r="CX89" s="40">
        <v>0.22</v>
      </c>
      <c r="CY89" s="41">
        <v>0.22</v>
      </c>
    </row>
    <row r="90" spans="4:103" ht="3" customHeight="1" x14ac:dyDescent="0.15">
      <c r="D90" s="39">
        <v>1</v>
      </c>
      <c r="E90" s="40">
        <v>0.99</v>
      </c>
      <c r="F90" s="40">
        <v>0.98</v>
      </c>
      <c r="G90" s="40">
        <v>0.97</v>
      </c>
      <c r="H90" s="40">
        <v>0.96</v>
      </c>
      <c r="I90" s="40">
        <v>0.95</v>
      </c>
      <c r="J90" s="40">
        <v>0.94</v>
      </c>
      <c r="K90" s="40">
        <v>0.93</v>
      </c>
      <c r="L90" s="40">
        <v>0.92</v>
      </c>
      <c r="M90" s="40">
        <v>0.91</v>
      </c>
      <c r="N90" s="40">
        <v>0.9</v>
      </c>
      <c r="O90" s="40">
        <v>0.89</v>
      </c>
      <c r="P90" s="40">
        <v>0.88</v>
      </c>
      <c r="Q90" s="40">
        <v>0.87</v>
      </c>
      <c r="R90" s="40">
        <v>0.86</v>
      </c>
      <c r="S90" s="40">
        <v>0.85</v>
      </c>
      <c r="T90" s="40">
        <v>0.84</v>
      </c>
      <c r="U90" s="40">
        <v>0.83</v>
      </c>
      <c r="V90" s="40">
        <v>0.82</v>
      </c>
      <c r="W90" s="40">
        <v>0.81</v>
      </c>
      <c r="X90" s="40">
        <v>0.8</v>
      </c>
      <c r="Y90" s="40">
        <v>0.79</v>
      </c>
      <c r="Z90" s="40">
        <v>0.78</v>
      </c>
      <c r="AA90" s="40">
        <v>0.77</v>
      </c>
      <c r="AB90" s="40">
        <v>0.76</v>
      </c>
      <c r="AC90" s="40">
        <v>0.75</v>
      </c>
      <c r="AD90" s="40">
        <v>0.74</v>
      </c>
      <c r="AE90" s="40">
        <v>0.73</v>
      </c>
      <c r="AF90" s="40">
        <v>0.72</v>
      </c>
      <c r="AG90" s="40">
        <v>0.71</v>
      </c>
      <c r="AH90" s="40">
        <v>0.7</v>
      </c>
      <c r="AI90" s="40">
        <v>0.69</v>
      </c>
      <c r="AJ90" s="40">
        <v>0.68</v>
      </c>
      <c r="AK90" s="40">
        <v>0.67</v>
      </c>
      <c r="AL90" s="40">
        <v>0.66</v>
      </c>
      <c r="AM90" s="40">
        <v>0.65</v>
      </c>
      <c r="AN90" s="40">
        <v>0.64</v>
      </c>
      <c r="AO90" s="40">
        <v>0.63</v>
      </c>
      <c r="AP90" s="40">
        <v>0.62</v>
      </c>
      <c r="AQ90" s="40">
        <v>0.61</v>
      </c>
      <c r="AR90" s="40">
        <v>0.6</v>
      </c>
      <c r="AS90" s="40">
        <v>0.59</v>
      </c>
      <c r="AT90" s="40">
        <v>0.57999999999999996</v>
      </c>
      <c r="AU90" s="40">
        <v>0.56999999999999995</v>
      </c>
      <c r="AV90" s="40">
        <v>0.56000000000000005</v>
      </c>
      <c r="AW90" s="40">
        <v>0.55000000000000004</v>
      </c>
      <c r="AX90" s="40">
        <v>0.54</v>
      </c>
      <c r="AY90" s="40">
        <v>0.53</v>
      </c>
      <c r="AZ90" s="40">
        <v>0.52</v>
      </c>
      <c r="BA90" s="40">
        <v>0.51</v>
      </c>
      <c r="BB90" s="40">
        <v>0.5</v>
      </c>
      <c r="BC90" s="40">
        <v>0.49</v>
      </c>
      <c r="BD90" s="40">
        <v>0.48</v>
      </c>
      <c r="BE90" s="40">
        <v>0.47</v>
      </c>
      <c r="BF90" s="40">
        <v>0.46</v>
      </c>
      <c r="BG90" s="40">
        <v>0.45</v>
      </c>
      <c r="BH90" s="40">
        <v>0.44</v>
      </c>
      <c r="BI90" s="40">
        <v>0.43</v>
      </c>
      <c r="BJ90" s="40">
        <v>0.42</v>
      </c>
      <c r="BK90" s="40">
        <v>0.41</v>
      </c>
      <c r="BL90" s="40">
        <v>0.4</v>
      </c>
      <c r="BM90" s="40">
        <v>0.39</v>
      </c>
      <c r="BN90" s="40">
        <v>0.38</v>
      </c>
      <c r="BO90" s="40">
        <v>0.37</v>
      </c>
      <c r="BP90" s="40">
        <v>0.36</v>
      </c>
      <c r="BQ90" s="40">
        <v>0.35</v>
      </c>
      <c r="BR90" s="40">
        <v>0.34</v>
      </c>
      <c r="BS90" s="40">
        <v>0.33</v>
      </c>
      <c r="BT90" s="40">
        <v>0.32</v>
      </c>
      <c r="BU90" s="40">
        <v>0.31</v>
      </c>
      <c r="BV90" s="40">
        <v>0.3</v>
      </c>
      <c r="BW90" s="40">
        <v>0.28999999999999998</v>
      </c>
      <c r="BX90" s="40">
        <v>0.28000000000000003</v>
      </c>
      <c r="BY90" s="40">
        <v>0.27</v>
      </c>
      <c r="BZ90" s="40">
        <v>0.26</v>
      </c>
      <c r="CA90" s="40">
        <v>0.25</v>
      </c>
      <c r="CB90" s="40">
        <v>0.24</v>
      </c>
      <c r="CC90" s="40">
        <v>0.23</v>
      </c>
      <c r="CD90" s="40">
        <v>0.22</v>
      </c>
      <c r="CE90" s="40">
        <v>0.21</v>
      </c>
      <c r="CF90" s="40">
        <v>0.21</v>
      </c>
      <c r="CG90" s="40">
        <v>0.21</v>
      </c>
      <c r="CH90" s="40">
        <v>0.21</v>
      </c>
      <c r="CI90" s="40">
        <v>0.21</v>
      </c>
      <c r="CJ90" s="40">
        <v>0.21</v>
      </c>
      <c r="CK90" s="40">
        <v>0.21</v>
      </c>
      <c r="CL90" s="40">
        <v>0.21</v>
      </c>
      <c r="CM90" s="40">
        <v>0.21</v>
      </c>
      <c r="CN90" s="40">
        <v>0.21</v>
      </c>
      <c r="CO90" s="40">
        <v>0.21</v>
      </c>
      <c r="CP90" s="40">
        <v>0.21</v>
      </c>
      <c r="CQ90" s="40">
        <v>0.21</v>
      </c>
      <c r="CR90" s="40">
        <v>0.21</v>
      </c>
      <c r="CS90" s="40">
        <v>0.21</v>
      </c>
      <c r="CT90" s="40">
        <v>0.21</v>
      </c>
      <c r="CU90" s="40">
        <v>0.21</v>
      </c>
      <c r="CV90" s="40">
        <v>0.21</v>
      </c>
      <c r="CW90" s="40">
        <v>0.21</v>
      </c>
      <c r="CX90" s="40">
        <v>0.21</v>
      </c>
      <c r="CY90" s="41">
        <v>0.21</v>
      </c>
    </row>
    <row r="91" spans="4:103" ht="3" customHeight="1" x14ac:dyDescent="0.15">
      <c r="D91" s="39">
        <v>1</v>
      </c>
      <c r="E91" s="40">
        <v>0.99</v>
      </c>
      <c r="F91" s="40">
        <v>0.98</v>
      </c>
      <c r="G91" s="40">
        <v>0.97</v>
      </c>
      <c r="H91" s="40">
        <v>0.96</v>
      </c>
      <c r="I91" s="40">
        <v>0.95</v>
      </c>
      <c r="J91" s="40">
        <v>0.94</v>
      </c>
      <c r="K91" s="40">
        <v>0.93</v>
      </c>
      <c r="L91" s="40">
        <v>0.92</v>
      </c>
      <c r="M91" s="40">
        <v>0.91</v>
      </c>
      <c r="N91" s="40">
        <v>0.9</v>
      </c>
      <c r="O91" s="40">
        <v>0.89</v>
      </c>
      <c r="P91" s="40">
        <v>0.88</v>
      </c>
      <c r="Q91" s="40">
        <v>0.87</v>
      </c>
      <c r="R91" s="40">
        <v>0.86</v>
      </c>
      <c r="S91" s="40">
        <v>0.85</v>
      </c>
      <c r="T91" s="40">
        <v>0.84</v>
      </c>
      <c r="U91" s="40">
        <v>0.83</v>
      </c>
      <c r="V91" s="40">
        <v>0.82</v>
      </c>
      <c r="W91" s="40">
        <v>0.81</v>
      </c>
      <c r="X91" s="40">
        <v>0.8</v>
      </c>
      <c r="Y91" s="40">
        <v>0.79</v>
      </c>
      <c r="Z91" s="40">
        <v>0.78</v>
      </c>
      <c r="AA91" s="40">
        <v>0.77</v>
      </c>
      <c r="AB91" s="40">
        <v>0.76</v>
      </c>
      <c r="AC91" s="40">
        <v>0.75</v>
      </c>
      <c r="AD91" s="40">
        <v>0.74</v>
      </c>
      <c r="AE91" s="40">
        <v>0.73</v>
      </c>
      <c r="AF91" s="40">
        <v>0.72</v>
      </c>
      <c r="AG91" s="40">
        <v>0.71</v>
      </c>
      <c r="AH91" s="40">
        <v>0.7</v>
      </c>
      <c r="AI91" s="40">
        <v>0.69</v>
      </c>
      <c r="AJ91" s="40">
        <v>0.68</v>
      </c>
      <c r="AK91" s="40">
        <v>0.67</v>
      </c>
      <c r="AL91" s="40">
        <v>0.66</v>
      </c>
      <c r="AM91" s="40">
        <v>0.65</v>
      </c>
      <c r="AN91" s="40">
        <v>0.64</v>
      </c>
      <c r="AO91" s="40">
        <v>0.63</v>
      </c>
      <c r="AP91" s="40">
        <v>0.62</v>
      </c>
      <c r="AQ91" s="40">
        <v>0.61</v>
      </c>
      <c r="AR91" s="40">
        <v>0.6</v>
      </c>
      <c r="AS91" s="40">
        <v>0.59</v>
      </c>
      <c r="AT91" s="40">
        <v>0.57999999999999996</v>
      </c>
      <c r="AU91" s="40">
        <v>0.56999999999999995</v>
      </c>
      <c r="AV91" s="40">
        <v>0.56000000000000005</v>
      </c>
      <c r="AW91" s="40">
        <v>0.55000000000000004</v>
      </c>
      <c r="AX91" s="40">
        <v>0.54</v>
      </c>
      <c r="AY91" s="40">
        <v>0.53</v>
      </c>
      <c r="AZ91" s="40">
        <v>0.52</v>
      </c>
      <c r="BA91" s="40">
        <v>0.51</v>
      </c>
      <c r="BB91" s="40">
        <v>0.5</v>
      </c>
      <c r="BC91" s="40">
        <v>0.49</v>
      </c>
      <c r="BD91" s="40">
        <v>0.48</v>
      </c>
      <c r="BE91" s="40">
        <v>0.47</v>
      </c>
      <c r="BF91" s="40">
        <v>0.46</v>
      </c>
      <c r="BG91" s="40">
        <v>0.45</v>
      </c>
      <c r="BH91" s="40">
        <v>0.44</v>
      </c>
      <c r="BI91" s="40">
        <v>0.43</v>
      </c>
      <c r="BJ91" s="40">
        <v>0.42</v>
      </c>
      <c r="BK91" s="40">
        <v>0.41</v>
      </c>
      <c r="BL91" s="40">
        <v>0.4</v>
      </c>
      <c r="BM91" s="40">
        <v>0.39</v>
      </c>
      <c r="BN91" s="40">
        <v>0.38</v>
      </c>
      <c r="BO91" s="40">
        <v>0.37</v>
      </c>
      <c r="BP91" s="40">
        <v>0.36</v>
      </c>
      <c r="BQ91" s="40">
        <v>0.35</v>
      </c>
      <c r="BR91" s="40">
        <v>0.34</v>
      </c>
      <c r="BS91" s="40">
        <v>0.33</v>
      </c>
      <c r="BT91" s="40">
        <v>0.32</v>
      </c>
      <c r="BU91" s="40">
        <v>0.31</v>
      </c>
      <c r="BV91" s="40">
        <v>0.3</v>
      </c>
      <c r="BW91" s="40">
        <v>0.28999999999999998</v>
      </c>
      <c r="BX91" s="40">
        <v>0.28000000000000003</v>
      </c>
      <c r="BY91" s="40">
        <v>0.27</v>
      </c>
      <c r="BZ91" s="40">
        <v>0.26</v>
      </c>
      <c r="CA91" s="40">
        <v>0.25</v>
      </c>
      <c r="CB91" s="40">
        <v>0.24</v>
      </c>
      <c r="CC91" s="40">
        <v>0.23</v>
      </c>
      <c r="CD91" s="40">
        <v>0.22</v>
      </c>
      <c r="CE91" s="40">
        <v>0.21</v>
      </c>
      <c r="CF91" s="40">
        <v>0.2</v>
      </c>
      <c r="CG91" s="40">
        <v>0.2</v>
      </c>
      <c r="CH91" s="40">
        <v>0.2</v>
      </c>
      <c r="CI91" s="40">
        <v>0.2</v>
      </c>
      <c r="CJ91" s="40">
        <v>0.2</v>
      </c>
      <c r="CK91" s="40">
        <v>0.2</v>
      </c>
      <c r="CL91" s="40">
        <v>0.2</v>
      </c>
      <c r="CM91" s="40">
        <v>0.2</v>
      </c>
      <c r="CN91" s="40">
        <v>0.2</v>
      </c>
      <c r="CO91" s="40">
        <v>0.2</v>
      </c>
      <c r="CP91" s="40">
        <v>0.2</v>
      </c>
      <c r="CQ91" s="40">
        <v>0.2</v>
      </c>
      <c r="CR91" s="40">
        <v>0.2</v>
      </c>
      <c r="CS91" s="40">
        <v>0.2</v>
      </c>
      <c r="CT91" s="40">
        <v>0.2</v>
      </c>
      <c r="CU91" s="40">
        <v>0.2</v>
      </c>
      <c r="CV91" s="40">
        <v>0.2</v>
      </c>
      <c r="CW91" s="40">
        <v>0.2</v>
      </c>
      <c r="CX91" s="40">
        <v>0.2</v>
      </c>
      <c r="CY91" s="41">
        <v>0.2</v>
      </c>
    </row>
    <row r="92" spans="4:103" ht="3" customHeight="1" x14ac:dyDescent="0.15">
      <c r="D92" s="39">
        <v>1</v>
      </c>
      <c r="E92" s="40">
        <v>0.99</v>
      </c>
      <c r="F92" s="40">
        <v>0.98</v>
      </c>
      <c r="G92" s="40">
        <v>0.97</v>
      </c>
      <c r="H92" s="40">
        <v>0.96</v>
      </c>
      <c r="I92" s="40">
        <v>0.95</v>
      </c>
      <c r="J92" s="40">
        <v>0.94</v>
      </c>
      <c r="K92" s="40">
        <v>0.93</v>
      </c>
      <c r="L92" s="40">
        <v>0.92</v>
      </c>
      <c r="M92" s="40">
        <v>0.91</v>
      </c>
      <c r="N92" s="40">
        <v>0.9</v>
      </c>
      <c r="O92" s="40">
        <v>0.89</v>
      </c>
      <c r="P92" s="40">
        <v>0.88</v>
      </c>
      <c r="Q92" s="40">
        <v>0.87</v>
      </c>
      <c r="R92" s="40">
        <v>0.86</v>
      </c>
      <c r="S92" s="40">
        <v>0.85</v>
      </c>
      <c r="T92" s="40">
        <v>0.84</v>
      </c>
      <c r="U92" s="40">
        <v>0.83</v>
      </c>
      <c r="V92" s="40">
        <v>0.82</v>
      </c>
      <c r="W92" s="40">
        <v>0.81</v>
      </c>
      <c r="X92" s="40">
        <v>0.8</v>
      </c>
      <c r="Y92" s="40">
        <v>0.79</v>
      </c>
      <c r="Z92" s="40">
        <v>0.78</v>
      </c>
      <c r="AA92" s="40">
        <v>0.77</v>
      </c>
      <c r="AB92" s="40">
        <v>0.76</v>
      </c>
      <c r="AC92" s="40">
        <v>0.75</v>
      </c>
      <c r="AD92" s="40">
        <v>0.74</v>
      </c>
      <c r="AE92" s="40">
        <v>0.73</v>
      </c>
      <c r="AF92" s="40">
        <v>0.72</v>
      </c>
      <c r="AG92" s="40">
        <v>0.71</v>
      </c>
      <c r="AH92" s="40">
        <v>0.7</v>
      </c>
      <c r="AI92" s="40">
        <v>0.69</v>
      </c>
      <c r="AJ92" s="40">
        <v>0.68</v>
      </c>
      <c r="AK92" s="40">
        <v>0.67</v>
      </c>
      <c r="AL92" s="40">
        <v>0.66</v>
      </c>
      <c r="AM92" s="40">
        <v>0.65</v>
      </c>
      <c r="AN92" s="40">
        <v>0.64</v>
      </c>
      <c r="AO92" s="40">
        <v>0.63</v>
      </c>
      <c r="AP92" s="40">
        <v>0.62</v>
      </c>
      <c r="AQ92" s="40">
        <v>0.61</v>
      </c>
      <c r="AR92" s="40">
        <v>0.6</v>
      </c>
      <c r="AS92" s="40">
        <v>0.59</v>
      </c>
      <c r="AT92" s="40">
        <v>0.57999999999999996</v>
      </c>
      <c r="AU92" s="40">
        <v>0.56999999999999995</v>
      </c>
      <c r="AV92" s="40">
        <v>0.56000000000000005</v>
      </c>
      <c r="AW92" s="40">
        <v>0.55000000000000004</v>
      </c>
      <c r="AX92" s="40">
        <v>0.54</v>
      </c>
      <c r="AY92" s="40">
        <v>0.53</v>
      </c>
      <c r="AZ92" s="40">
        <v>0.52</v>
      </c>
      <c r="BA92" s="40">
        <v>0.51</v>
      </c>
      <c r="BB92" s="40">
        <v>0.5</v>
      </c>
      <c r="BC92" s="40">
        <v>0.49</v>
      </c>
      <c r="BD92" s="40">
        <v>0.48</v>
      </c>
      <c r="BE92" s="40">
        <v>0.47</v>
      </c>
      <c r="BF92" s="40">
        <v>0.46</v>
      </c>
      <c r="BG92" s="40">
        <v>0.45</v>
      </c>
      <c r="BH92" s="40">
        <v>0.44</v>
      </c>
      <c r="BI92" s="40">
        <v>0.43</v>
      </c>
      <c r="BJ92" s="40">
        <v>0.42</v>
      </c>
      <c r="BK92" s="40">
        <v>0.41</v>
      </c>
      <c r="BL92" s="40">
        <v>0.4</v>
      </c>
      <c r="BM92" s="40">
        <v>0.39</v>
      </c>
      <c r="BN92" s="40">
        <v>0.38</v>
      </c>
      <c r="BO92" s="40">
        <v>0.37</v>
      </c>
      <c r="BP92" s="40">
        <v>0.36</v>
      </c>
      <c r="BQ92" s="40">
        <v>0.35</v>
      </c>
      <c r="BR92" s="40">
        <v>0.34</v>
      </c>
      <c r="BS92" s="40">
        <v>0.33</v>
      </c>
      <c r="BT92" s="40">
        <v>0.32</v>
      </c>
      <c r="BU92" s="40">
        <v>0.31</v>
      </c>
      <c r="BV92" s="40">
        <v>0.3</v>
      </c>
      <c r="BW92" s="40">
        <v>0.28999999999999998</v>
      </c>
      <c r="BX92" s="40">
        <v>0.28000000000000003</v>
      </c>
      <c r="BY92" s="40">
        <v>0.27</v>
      </c>
      <c r="BZ92" s="40">
        <v>0.26</v>
      </c>
      <c r="CA92" s="40">
        <v>0.25</v>
      </c>
      <c r="CB92" s="40">
        <v>0.24</v>
      </c>
      <c r="CC92" s="40">
        <v>0.23</v>
      </c>
      <c r="CD92" s="40">
        <v>0.22</v>
      </c>
      <c r="CE92" s="40">
        <v>0.21</v>
      </c>
      <c r="CF92" s="40">
        <v>0.2</v>
      </c>
      <c r="CG92" s="40">
        <v>0.19</v>
      </c>
      <c r="CH92" s="40">
        <v>0.19</v>
      </c>
      <c r="CI92" s="40">
        <v>0.19</v>
      </c>
      <c r="CJ92" s="40">
        <v>0.19</v>
      </c>
      <c r="CK92" s="40">
        <v>0.19</v>
      </c>
      <c r="CL92" s="40">
        <v>0.19</v>
      </c>
      <c r="CM92" s="40">
        <v>0.19</v>
      </c>
      <c r="CN92" s="40">
        <v>0.19</v>
      </c>
      <c r="CO92" s="40">
        <v>0.19</v>
      </c>
      <c r="CP92" s="40">
        <v>0.19</v>
      </c>
      <c r="CQ92" s="40">
        <v>0.19</v>
      </c>
      <c r="CR92" s="40">
        <v>0.19</v>
      </c>
      <c r="CS92" s="40">
        <v>0.19</v>
      </c>
      <c r="CT92" s="40">
        <v>0.19</v>
      </c>
      <c r="CU92" s="40">
        <v>0.19</v>
      </c>
      <c r="CV92" s="40">
        <v>0.19</v>
      </c>
      <c r="CW92" s="40">
        <v>0.19</v>
      </c>
      <c r="CX92" s="40">
        <v>0.19</v>
      </c>
      <c r="CY92" s="41">
        <v>0.19</v>
      </c>
    </row>
    <row r="93" spans="4:103" ht="3" customHeight="1" x14ac:dyDescent="0.15">
      <c r="D93" s="39">
        <v>1</v>
      </c>
      <c r="E93" s="40">
        <v>0.99</v>
      </c>
      <c r="F93" s="40">
        <v>0.98</v>
      </c>
      <c r="G93" s="40">
        <v>0.97</v>
      </c>
      <c r="H93" s="40">
        <v>0.96</v>
      </c>
      <c r="I93" s="40">
        <v>0.95</v>
      </c>
      <c r="J93" s="40">
        <v>0.94</v>
      </c>
      <c r="K93" s="40">
        <v>0.93</v>
      </c>
      <c r="L93" s="40">
        <v>0.92</v>
      </c>
      <c r="M93" s="40">
        <v>0.91</v>
      </c>
      <c r="N93" s="40">
        <v>0.9</v>
      </c>
      <c r="O93" s="40">
        <v>0.89</v>
      </c>
      <c r="P93" s="40">
        <v>0.88</v>
      </c>
      <c r="Q93" s="40">
        <v>0.87</v>
      </c>
      <c r="R93" s="40">
        <v>0.86</v>
      </c>
      <c r="S93" s="40">
        <v>0.85</v>
      </c>
      <c r="T93" s="40">
        <v>0.84</v>
      </c>
      <c r="U93" s="40">
        <v>0.83</v>
      </c>
      <c r="V93" s="40">
        <v>0.82</v>
      </c>
      <c r="W93" s="40">
        <v>0.81</v>
      </c>
      <c r="X93" s="40">
        <v>0.8</v>
      </c>
      <c r="Y93" s="40">
        <v>0.79</v>
      </c>
      <c r="Z93" s="40">
        <v>0.78</v>
      </c>
      <c r="AA93" s="40">
        <v>0.77</v>
      </c>
      <c r="AB93" s="40">
        <v>0.76</v>
      </c>
      <c r="AC93" s="40">
        <v>0.75</v>
      </c>
      <c r="AD93" s="40">
        <v>0.74</v>
      </c>
      <c r="AE93" s="40">
        <v>0.73</v>
      </c>
      <c r="AF93" s="40">
        <v>0.72</v>
      </c>
      <c r="AG93" s="40">
        <v>0.71</v>
      </c>
      <c r="AH93" s="40">
        <v>0.7</v>
      </c>
      <c r="AI93" s="40">
        <v>0.69</v>
      </c>
      <c r="AJ93" s="40">
        <v>0.68</v>
      </c>
      <c r="AK93" s="40">
        <v>0.67</v>
      </c>
      <c r="AL93" s="40">
        <v>0.66</v>
      </c>
      <c r="AM93" s="40">
        <v>0.65</v>
      </c>
      <c r="AN93" s="40">
        <v>0.64</v>
      </c>
      <c r="AO93" s="40">
        <v>0.63</v>
      </c>
      <c r="AP93" s="40">
        <v>0.62</v>
      </c>
      <c r="AQ93" s="40">
        <v>0.61</v>
      </c>
      <c r="AR93" s="40">
        <v>0.6</v>
      </c>
      <c r="AS93" s="40">
        <v>0.59</v>
      </c>
      <c r="AT93" s="40">
        <v>0.57999999999999996</v>
      </c>
      <c r="AU93" s="40">
        <v>0.56999999999999995</v>
      </c>
      <c r="AV93" s="40">
        <v>0.56000000000000005</v>
      </c>
      <c r="AW93" s="40">
        <v>0.55000000000000004</v>
      </c>
      <c r="AX93" s="40">
        <v>0.54</v>
      </c>
      <c r="AY93" s="40">
        <v>0.53</v>
      </c>
      <c r="AZ93" s="40">
        <v>0.52</v>
      </c>
      <c r="BA93" s="40">
        <v>0.51</v>
      </c>
      <c r="BB93" s="40">
        <v>0.5</v>
      </c>
      <c r="BC93" s="40">
        <v>0.49</v>
      </c>
      <c r="BD93" s="40">
        <v>0.48</v>
      </c>
      <c r="BE93" s="40">
        <v>0.47</v>
      </c>
      <c r="BF93" s="40">
        <v>0.46</v>
      </c>
      <c r="BG93" s="40">
        <v>0.45</v>
      </c>
      <c r="BH93" s="40">
        <v>0.44</v>
      </c>
      <c r="BI93" s="40">
        <v>0.43</v>
      </c>
      <c r="BJ93" s="40">
        <v>0.42</v>
      </c>
      <c r="BK93" s="40">
        <v>0.41</v>
      </c>
      <c r="BL93" s="40">
        <v>0.4</v>
      </c>
      <c r="BM93" s="40">
        <v>0.39</v>
      </c>
      <c r="BN93" s="40">
        <v>0.38</v>
      </c>
      <c r="BO93" s="40">
        <v>0.37</v>
      </c>
      <c r="BP93" s="40">
        <v>0.36</v>
      </c>
      <c r="BQ93" s="40">
        <v>0.35</v>
      </c>
      <c r="BR93" s="40">
        <v>0.34</v>
      </c>
      <c r="BS93" s="40">
        <v>0.33</v>
      </c>
      <c r="BT93" s="40">
        <v>0.32</v>
      </c>
      <c r="BU93" s="40">
        <v>0.31</v>
      </c>
      <c r="BV93" s="40">
        <v>0.3</v>
      </c>
      <c r="BW93" s="40">
        <v>0.28999999999999998</v>
      </c>
      <c r="BX93" s="40">
        <v>0.28000000000000003</v>
      </c>
      <c r="BY93" s="40">
        <v>0.27</v>
      </c>
      <c r="BZ93" s="40">
        <v>0.26</v>
      </c>
      <c r="CA93" s="40">
        <v>0.25</v>
      </c>
      <c r="CB93" s="40">
        <v>0.24</v>
      </c>
      <c r="CC93" s="40">
        <v>0.23</v>
      </c>
      <c r="CD93" s="40">
        <v>0.22</v>
      </c>
      <c r="CE93" s="40">
        <v>0.21</v>
      </c>
      <c r="CF93" s="40">
        <v>0.2</v>
      </c>
      <c r="CG93" s="40">
        <v>0.19</v>
      </c>
      <c r="CH93" s="40">
        <v>0.18</v>
      </c>
      <c r="CI93" s="40">
        <v>0.18</v>
      </c>
      <c r="CJ93" s="40">
        <v>0.18</v>
      </c>
      <c r="CK93" s="40">
        <v>0.18</v>
      </c>
      <c r="CL93" s="40">
        <v>0.18</v>
      </c>
      <c r="CM93" s="40">
        <v>0.18</v>
      </c>
      <c r="CN93" s="40">
        <v>0.18</v>
      </c>
      <c r="CO93" s="40">
        <v>0.18</v>
      </c>
      <c r="CP93" s="40">
        <v>0.18</v>
      </c>
      <c r="CQ93" s="40">
        <v>0.18</v>
      </c>
      <c r="CR93" s="40">
        <v>0.18</v>
      </c>
      <c r="CS93" s="40">
        <v>0.18</v>
      </c>
      <c r="CT93" s="40">
        <v>0.18</v>
      </c>
      <c r="CU93" s="40">
        <v>0.18</v>
      </c>
      <c r="CV93" s="40">
        <v>0.18</v>
      </c>
      <c r="CW93" s="40">
        <v>0.18</v>
      </c>
      <c r="CX93" s="40">
        <v>0.18</v>
      </c>
      <c r="CY93" s="41">
        <v>0.18</v>
      </c>
    </row>
    <row r="94" spans="4:103" ht="3" customHeight="1" x14ac:dyDescent="0.15">
      <c r="D94" s="39">
        <v>1</v>
      </c>
      <c r="E94" s="40">
        <v>0.99</v>
      </c>
      <c r="F94" s="40">
        <v>0.98</v>
      </c>
      <c r="G94" s="40">
        <v>0.97</v>
      </c>
      <c r="H94" s="40">
        <v>0.96</v>
      </c>
      <c r="I94" s="40">
        <v>0.95</v>
      </c>
      <c r="J94" s="40">
        <v>0.94</v>
      </c>
      <c r="K94" s="40">
        <v>0.93</v>
      </c>
      <c r="L94" s="40">
        <v>0.92</v>
      </c>
      <c r="M94" s="40">
        <v>0.91</v>
      </c>
      <c r="N94" s="40">
        <v>0.9</v>
      </c>
      <c r="O94" s="40">
        <v>0.89</v>
      </c>
      <c r="P94" s="40">
        <v>0.88</v>
      </c>
      <c r="Q94" s="40">
        <v>0.87</v>
      </c>
      <c r="R94" s="40">
        <v>0.86</v>
      </c>
      <c r="S94" s="40">
        <v>0.85</v>
      </c>
      <c r="T94" s="40">
        <v>0.84</v>
      </c>
      <c r="U94" s="40">
        <v>0.83</v>
      </c>
      <c r="V94" s="40">
        <v>0.82</v>
      </c>
      <c r="W94" s="40">
        <v>0.81</v>
      </c>
      <c r="X94" s="40">
        <v>0.8</v>
      </c>
      <c r="Y94" s="40">
        <v>0.79</v>
      </c>
      <c r="Z94" s="40">
        <v>0.78</v>
      </c>
      <c r="AA94" s="40">
        <v>0.77</v>
      </c>
      <c r="AB94" s="40">
        <v>0.76</v>
      </c>
      <c r="AC94" s="40">
        <v>0.75</v>
      </c>
      <c r="AD94" s="40">
        <v>0.74</v>
      </c>
      <c r="AE94" s="40">
        <v>0.73</v>
      </c>
      <c r="AF94" s="40">
        <v>0.72</v>
      </c>
      <c r="AG94" s="40">
        <v>0.71</v>
      </c>
      <c r="AH94" s="40">
        <v>0.7</v>
      </c>
      <c r="AI94" s="40">
        <v>0.69</v>
      </c>
      <c r="AJ94" s="40">
        <v>0.68</v>
      </c>
      <c r="AK94" s="40">
        <v>0.67</v>
      </c>
      <c r="AL94" s="40">
        <v>0.66</v>
      </c>
      <c r="AM94" s="40">
        <v>0.65</v>
      </c>
      <c r="AN94" s="40">
        <v>0.64</v>
      </c>
      <c r="AO94" s="40">
        <v>0.63</v>
      </c>
      <c r="AP94" s="40">
        <v>0.62</v>
      </c>
      <c r="AQ94" s="40">
        <v>0.61</v>
      </c>
      <c r="AR94" s="40">
        <v>0.6</v>
      </c>
      <c r="AS94" s="40">
        <v>0.59</v>
      </c>
      <c r="AT94" s="40">
        <v>0.57999999999999996</v>
      </c>
      <c r="AU94" s="40">
        <v>0.56999999999999995</v>
      </c>
      <c r="AV94" s="40">
        <v>0.56000000000000005</v>
      </c>
      <c r="AW94" s="40">
        <v>0.55000000000000004</v>
      </c>
      <c r="AX94" s="40">
        <v>0.54</v>
      </c>
      <c r="AY94" s="40">
        <v>0.53</v>
      </c>
      <c r="AZ94" s="40">
        <v>0.52</v>
      </c>
      <c r="BA94" s="40">
        <v>0.51</v>
      </c>
      <c r="BB94" s="40">
        <v>0.5</v>
      </c>
      <c r="BC94" s="40">
        <v>0.49</v>
      </c>
      <c r="BD94" s="40">
        <v>0.48</v>
      </c>
      <c r="BE94" s="40">
        <v>0.47</v>
      </c>
      <c r="BF94" s="40">
        <v>0.46</v>
      </c>
      <c r="BG94" s="40">
        <v>0.45</v>
      </c>
      <c r="BH94" s="40">
        <v>0.44</v>
      </c>
      <c r="BI94" s="40">
        <v>0.43</v>
      </c>
      <c r="BJ94" s="40">
        <v>0.42</v>
      </c>
      <c r="BK94" s="40">
        <v>0.41</v>
      </c>
      <c r="BL94" s="40">
        <v>0.4</v>
      </c>
      <c r="BM94" s="40">
        <v>0.39</v>
      </c>
      <c r="BN94" s="40">
        <v>0.38</v>
      </c>
      <c r="BO94" s="40">
        <v>0.37</v>
      </c>
      <c r="BP94" s="40">
        <v>0.36</v>
      </c>
      <c r="BQ94" s="40">
        <v>0.35</v>
      </c>
      <c r="BR94" s="40">
        <v>0.34</v>
      </c>
      <c r="BS94" s="40">
        <v>0.33</v>
      </c>
      <c r="BT94" s="40">
        <v>0.32</v>
      </c>
      <c r="BU94" s="40">
        <v>0.31</v>
      </c>
      <c r="BV94" s="40">
        <v>0.3</v>
      </c>
      <c r="BW94" s="40">
        <v>0.28999999999999998</v>
      </c>
      <c r="BX94" s="40">
        <v>0.28000000000000003</v>
      </c>
      <c r="BY94" s="40">
        <v>0.27</v>
      </c>
      <c r="BZ94" s="40">
        <v>0.26</v>
      </c>
      <c r="CA94" s="40">
        <v>0.25</v>
      </c>
      <c r="CB94" s="40">
        <v>0.24</v>
      </c>
      <c r="CC94" s="40">
        <v>0.23</v>
      </c>
      <c r="CD94" s="40">
        <v>0.22</v>
      </c>
      <c r="CE94" s="40">
        <v>0.21</v>
      </c>
      <c r="CF94" s="40">
        <v>0.2</v>
      </c>
      <c r="CG94" s="40">
        <v>0.19</v>
      </c>
      <c r="CH94" s="40">
        <v>0.18</v>
      </c>
      <c r="CI94" s="40">
        <v>0.17</v>
      </c>
      <c r="CJ94" s="40">
        <v>0.17</v>
      </c>
      <c r="CK94" s="40">
        <v>0.17</v>
      </c>
      <c r="CL94" s="40">
        <v>0.17</v>
      </c>
      <c r="CM94" s="40">
        <v>0.17</v>
      </c>
      <c r="CN94" s="40">
        <v>0.17</v>
      </c>
      <c r="CO94" s="40">
        <v>0.17</v>
      </c>
      <c r="CP94" s="40">
        <v>0.17</v>
      </c>
      <c r="CQ94" s="40">
        <v>0.17</v>
      </c>
      <c r="CR94" s="40">
        <v>0.17</v>
      </c>
      <c r="CS94" s="40">
        <v>0.17</v>
      </c>
      <c r="CT94" s="40">
        <v>0.17</v>
      </c>
      <c r="CU94" s="40">
        <v>0.17</v>
      </c>
      <c r="CV94" s="40">
        <v>0.17</v>
      </c>
      <c r="CW94" s="40">
        <v>0.17</v>
      </c>
      <c r="CX94" s="40">
        <v>0.17</v>
      </c>
      <c r="CY94" s="41">
        <v>0.17</v>
      </c>
    </row>
    <row r="95" spans="4:103" ht="3" customHeight="1" x14ac:dyDescent="0.15">
      <c r="D95" s="39">
        <v>1</v>
      </c>
      <c r="E95" s="40">
        <v>0.99</v>
      </c>
      <c r="F95" s="40">
        <v>0.98</v>
      </c>
      <c r="G95" s="40">
        <v>0.97</v>
      </c>
      <c r="H95" s="40">
        <v>0.96</v>
      </c>
      <c r="I95" s="40">
        <v>0.95</v>
      </c>
      <c r="J95" s="40">
        <v>0.94</v>
      </c>
      <c r="K95" s="40">
        <v>0.93</v>
      </c>
      <c r="L95" s="40">
        <v>0.92</v>
      </c>
      <c r="M95" s="40">
        <v>0.91</v>
      </c>
      <c r="N95" s="40">
        <v>0.9</v>
      </c>
      <c r="O95" s="40">
        <v>0.89</v>
      </c>
      <c r="P95" s="40">
        <v>0.88</v>
      </c>
      <c r="Q95" s="40">
        <v>0.87</v>
      </c>
      <c r="R95" s="40">
        <v>0.86</v>
      </c>
      <c r="S95" s="40">
        <v>0.85</v>
      </c>
      <c r="T95" s="40">
        <v>0.84</v>
      </c>
      <c r="U95" s="40">
        <v>0.83</v>
      </c>
      <c r="V95" s="40">
        <v>0.82</v>
      </c>
      <c r="W95" s="40">
        <v>0.81</v>
      </c>
      <c r="X95" s="40">
        <v>0.8</v>
      </c>
      <c r="Y95" s="40">
        <v>0.79</v>
      </c>
      <c r="Z95" s="40">
        <v>0.78</v>
      </c>
      <c r="AA95" s="40">
        <v>0.77</v>
      </c>
      <c r="AB95" s="40">
        <v>0.76</v>
      </c>
      <c r="AC95" s="40">
        <v>0.75</v>
      </c>
      <c r="AD95" s="40">
        <v>0.74</v>
      </c>
      <c r="AE95" s="40">
        <v>0.73</v>
      </c>
      <c r="AF95" s="40">
        <v>0.72</v>
      </c>
      <c r="AG95" s="40">
        <v>0.71</v>
      </c>
      <c r="AH95" s="40">
        <v>0.7</v>
      </c>
      <c r="AI95" s="40">
        <v>0.69</v>
      </c>
      <c r="AJ95" s="40">
        <v>0.68</v>
      </c>
      <c r="AK95" s="40">
        <v>0.67</v>
      </c>
      <c r="AL95" s="40">
        <v>0.66</v>
      </c>
      <c r="AM95" s="40">
        <v>0.65</v>
      </c>
      <c r="AN95" s="40">
        <v>0.64</v>
      </c>
      <c r="AO95" s="40">
        <v>0.63</v>
      </c>
      <c r="AP95" s="40">
        <v>0.62</v>
      </c>
      <c r="AQ95" s="40">
        <v>0.61</v>
      </c>
      <c r="AR95" s="40">
        <v>0.6</v>
      </c>
      <c r="AS95" s="40">
        <v>0.59</v>
      </c>
      <c r="AT95" s="40">
        <v>0.57999999999999996</v>
      </c>
      <c r="AU95" s="40">
        <v>0.56999999999999995</v>
      </c>
      <c r="AV95" s="40">
        <v>0.56000000000000005</v>
      </c>
      <c r="AW95" s="40">
        <v>0.55000000000000004</v>
      </c>
      <c r="AX95" s="40">
        <v>0.54</v>
      </c>
      <c r="AY95" s="40">
        <v>0.53</v>
      </c>
      <c r="AZ95" s="40">
        <v>0.52</v>
      </c>
      <c r="BA95" s="40">
        <v>0.51</v>
      </c>
      <c r="BB95" s="40">
        <v>0.5</v>
      </c>
      <c r="BC95" s="40">
        <v>0.49</v>
      </c>
      <c r="BD95" s="40">
        <v>0.48</v>
      </c>
      <c r="BE95" s="40">
        <v>0.47</v>
      </c>
      <c r="BF95" s="40">
        <v>0.46</v>
      </c>
      <c r="BG95" s="40">
        <v>0.45</v>
      </c>
      <c r="BH95" s="40">
        <v>0.44</v>
      </c>
      <c r="BI95" s="40">
        <v>0.43</v>
      </c>
      <c r="BJ95" s="40">
        <v>0.42</v>
      </c>
      <c r="BK95" s="40">
        <v>0.41</v>
      </c>
      <c r="BL95" s="40">
        <v>0.4</v>
      </c>
      <c r="BM95" s="40">
        <v>0.39</v>
      </c>
      <c r="BN95" s="40">
        <v>0.38</v>
      </c>
      <c r="BO95" s="40">
        <v>0.37</v>
      </c>
      <c r="BP95" s="40">
        <v>0.36</v>
      </c>
      <c r="BQ95" s="40">
        <v>0.35</v>
      </c>
      <c r="BR95" s="40">
        <v>0.34</v>
      </c>
      <c r="BS95" s="40">
        <v>0.33</v>
      </c>
      <c r="BT95" s="40">
        <v>0.32</v>
      </c>
      <c r="BU95" s="40">
        <v>0.31</v>
      </c>
      <c r="BV95" s="40">
        <v>0.3</v>
      </c>
      <c r="BW95" s="40">
        <v>0.28999999999999998</v>
      </c>
      <c r="BX95" s="40">
        <v>0.28000000000000003</v>
      </c>
      <c r="BY95" s="40">
        <v>0.27</v>
      </c>
      <c r="BZ95" s="40">
        <v>0.26</v>
      </c>
      <c r="CA95" s="40">
        <v>0.25</v>
      </c>
      <c r="CB95" s="40">
        <v>0.24</v>
      </c>
      <c r="CC95" s="40">
        <v>0.23</v>
      </c>
      <c r="CD95" s="40">
        <v>0.22</v>
      </c>
      <c r="CE95" s="40">
        <v>0.21</v>
      </c>
      <c r="CF95" s="40">
        <v>0.2</v>
      </c>
      <c r="CG95" s="40">
        <v>0.19</v>
      </c>
      <c r="CH95" s="40">
        <v>0.18</v>
      </c>
      <c r="CI95" s="40">
        <v>0.17</v>
      </c>
      <c r="CJ95" s="40">
        <v>0.16</v>
      </c>
      <c r="CK95" s="40">
        <v>0.16</v>
      </c>
      <c r="CL95" s="40">
        <v>0.16</v>
      </c>
      <c r="CM95" s="40">
        <v>0.16</v>
      </c>
      <c r="CN95" s="40">
        <v>0.16</v>
      </c>
      <c r="CO95" s="40">
        <v>0.16</v>
      </c>
      <c r="CP95" s="40">
        <v>0.16</v>
      </c>
      <c r="CQ95" s="40">
        <v>0.16</v>
      </c>
      <c r="CR95" s="40">
        <v>0.16</v>
      </c>
      <c r="CS95" s="40">
        <v>0.16</v>
      </c>
      <c r="CT95" s="40">
        <v>0.16</v>
      </c>
      <c r="CU95" s="40">
        <v>0.16</v>
      </c>
      <c r="CV95" s="40">
        <v>0.16</v>
      </c>
      <c r="CW95" s="40">
        <v>0.16</v>
      </c>
      <c r="CX95" s="40">
        <v>0.16</v>
      </c>
      <c r="CY95" s="41">
        <v>0.16</v>
      </c>
    </row>
    <row r="96" spans="4:103" ht="3" customHeight="1" x14ac:dyDescent="0.15">
      <c r="D96" s="39">
        <v>1</v>
      </c>
      <c r="E96" s="40">
        <v>0.99</v>
      </c>
      <c r="F96" s="40">
        <v>0.98</v>
      </c>
      <c r="G96" s="40">
        <v>0.97</v>
      </c>
      <c r="H96" s="40">
        <v>0.96</v>
      </c>
      <c r="I96" s="40">
        <v>0.95</v>
      </c>
      <c r="J96" s="40">
        <v>0.94</v>
      </c>
      <c r="K96" s="40">
        <v>0.93</v>
      </c>
      <c r="L96" s="40">
        <v>0.92</v>
      </c>
      <c r="M96" s="40">
        <v>0.91</v>
      </c>
      <c r="N96" s="40">
        <v>0.9</v>
      </c>
      <c r="O96" s="40">
        <v>0.89</v>
      </c>
      <c r="P96" s="40">
        <v>0.88</v>
      </c>
      <c r="Q96" s="40">
        <v>0.87</v>
      </c>
      <c r="R96" s="40">
        <v>0.86</v>
      </c>
      <c r="S96" s="40">
        <v>0.85</v>
      </c>
      <c r="T96" s="40">
        <v>0.84</v>
      </c>
      <c r="U96" s="40">
        <v>0.83</v>
      </c>
      <c r="V96" s="40">
        <v>0.82</v>
      </c>
      <c r="W96" s="40">
        <v>0.81</v>
      </c>
      <c r="X96" s="40">
        <v>0.8</v>
      </c>
      <c r="Y96" s="40">
        <v>0.79</v>
      </c>
      <c r="Z96" s="40">
        <v>0.78</v>
      </c>
      <c r="AA96" s="40">
        <v>0.77</v>
      </c>
      <c r="AB96" s="40">
        <v>0.76</v>
      </c>
      <c r="AC96" s="40">
        <v>0.75</v>
      </c>
      <c r="AD96" s="40">
        <v>0.74</v>
      </c>
      <c r="AE96" s="40">
        <v>0.73</v>
      </c>
      <c r="AF96" s="40">
        <v>0.72</v>
      </c>
      <c r="AG96" s="40">
        <v>0.71</v>
      </c>
      <c r="AH96" s="40">
        <v>0.7</v>
      </c>
      <c r="AI96" s="40">
        <v>0.69</v>
      </c>
      <c r="AJ96" s="40">
        <v>0.68</v>
      </c>
      <c r="AK96" s="40">
        <v>0.67</v>
      </c>
      <c r="AL96" s="40">
        <v>0.66</v>
      </c>
      <c r="AM96" s="40">
        <v>0.65</v>
      </c>
      <c r="AN96" s="40">
        <v>0.64</v>
      </c>
      <c r="AO96" s="40">
        <v>0.63</v>
      </c>
      <c r="AP96" s="40">
        <v>0.62</v>
      </c>
      <c r="AQ96" s="40">
        <v>0.61</v>
      </c>
      <c r="AR96" s="40">
        <v>0.6</v>
      </c>
      <c r="AS96" s="40">
        <v>0.59</v>
      </c>
      <c r="AT96" s="40">
        <v>0.57999999999999996</v>
      </c>
      <c r="AU96" s="40">
        <v>0.56999999999999995</v>
      </c>
      <c r="AV96" s="40">
        <v>0.56000000000000005</v>
      </c>
      <c r="AW96" s="40">
        <v>0.55000000000000004</v>
      </c>
      <c r="AX96" s="40">
        <v>0.54</v>
      </c>
      <c r="AY96" s="40">
        <v>0.53</v>
      </c>
      <c r="AZ96" s="40">
        <v>0.52</v>
      </c>
      <c r="BA96" s="40">
        <v>0.51</v>
      </c>
      <c r="BB96" s="40">
        <v>0.5</v>
      </c>
      <c r="BC96" s="40">
        <v>0.49</v>
      </c>
      <c r="BD96" s="40">
        <v>0.48</v>
      </c>
      <c r="BE96" s="40">
        <v>0.47</v>
      </c>
      <c r="BF96" s="40">
        <v>0.46</v>
      </c>
      <c r="BG96" s="40">
        <v>0.45</v>
      </c>
      <c r="BH96" s="40">
        <v>0.44</v>
      </c>
      <c r="BI96" s="40">
        <v>0.43</v>
      </c>
      <c r="BJ96" s="40">
        <v>0.42</v>
      </c>
      <c r="BK96" s="40">
        <v>0.41</v>
      </c>
      <c r="BL96" s="40">
        <v>0.4</v>
      </c>
      <c r="BM96" s="40">
        <v>0.39</v>
      </c>
      <c r="BN96" s="40">
        <v>0.38</v>
      </c>
      <c r="BO96" s="40">
        <v>0.37</v>
      </c>
      <c r="BP96" s="40">
        <v>0.36</v>
      </c>
      <c r="BQ96" s="40">
        <v>0.35</v>
      </c>
      <c r="BR96" s="40">
        <v>0.34</v>
      </c>
      <c r="BS96" s="40">
        <v>0.33</v>
      </c>
      <c r="BT96" s="40">
        <v>0.32</v>
      </c>
      <c r="BU96" s="40">
        <v>0.31</v>
      </c>
      <c r="BV96" s="40">
        <v>0.3</v>
      </c>
      <c r="BW96" s="40">
        <v>0.28999999999999998</v>
      </c>
      <c r="BX96" s="40">
        <v>0.28000000000000003</v>
      </c>
      <c r="BY96" s="40">
        <v>0.27</v>
      </c>
      <c r="BZ96" s="40">
        <v>0.26</v>
      </c>
      <c r="CA96" s="40">
        <v>0.25</v>
      </c>
      <c r="CB96" s="40">
        <v>0.24</v>
      </c>
      <c r="CC96" s="40">
        <v>0.23</v>
      </c>
      <c r="CD96" s="40">
        <v>0.22</v>
      </c>
      <c r="CE96" s="40">
        <v>0.21</v>
      </c>
      <c r="CF96" s="40">
        <v>0.2</v>
      </c>
      <c r="CG96" s="40">
        <v>0.19</v>
      </c>
      <c r="CH96" s="40">
        <v>0.18</v>
      </c>
      <c r="CI96" s="40">
        <v>0.17</v>
      </c>
      <c r="CJ96" s="40">
        <v>0.16</v>
      </c>
      <c r="CK96" s="40">
        <v>0.15</v>
      </c>
      <c r="CL96" s="40">
        <v>0.15</v>
      </c>
      <c r="CM96" s="40">
        <v>0.15</v>
      </c>
      <c r="CN96" s="40">
        <v>0.15</v>
      </c>
      <c r="CO96" s="40">
        <v>0.15</v>
      </c>
      <c r="CP96" s="40">
        <v>0.15</v>
      </c>
      <c r="CQ96" s="40">
        <v>0.15</v>
      </c>
      <c r="CR96" s="40">
        <v>0.15</v>
      </c>
      <c r="CS96" s="40">
        <v>0.15</v>
      </c>
      <c r="CT96" s="40">
        <v>0.15</v>
      </c>
      <c r="CU96" s="40">
        <v>0.15</v>
      </c>
      <c r="CV96" s="40">
        <v>0.15</v>
      </c>
      <c r="CW96" s="40">
        <v>0.15</v>
      </c>
      <c r="CX96" s="40">
        <v>0.15</v>
      </c>
      <c r="CY96" s="41">
        <v>0.15</v>
      </c>
    </row>
    <row r="97" spans="4:103" ht="3" customHeight="1" x14ac:dyDescent="0.15">
      <c r="D97" s="39">
        <v>1</v>
      </c>
      <c r="E97" s="40">
        <v>0.99</v>
      </c>
      <c r="F97" s="40">
        <v>0.98</v>
      </c>
      <c r="G97" s="40">
        <v>0.97</v>
      </c>
      <c r="H97" s="40">
        <v>0.96</v>
      </c>
      <c r="I97" s="40">
        <v>0.95</v>
      </c>
      <c r="J97" s="40">
        <v>0.94</v>
      </c>
      <c r="K97" s="40">
        <v>0.93</v>
      </c>
      <c r="L97" s="40">
        <v>0.92</v>
      </c>
      <c r="M97" s="40">
        <v>0.91</v>
      </c>
      <c r="N97" s="40">
        <v>0.9</v>
      </c>
      <c r="O97" s="40">
        <v>0.89</v>
      </c>
      <c r="P97" s="40">
        <v>0.88</v>
      </c>
      <c r="Q97" s="40">
        <v>0.87</v>
      </c>
      <c r="R97" s="40">
        <v>0.86</v>
      </c>
      <c r="S97" s="40">
        <v>0.85</v>
      </c>
      <c r="T97" s="40">
        <v>0.84</v>
      </c>
      <c r="U97" s="40">
        <v>0.83</v>
      </c>
      <c r="V97" s="40">
        <v>0.82</v>
      </c>
      <c r="W97" s="40">
        <v>0.81</v>
      </c>
      <c r="X97" s="40">
        <v>0.8</v>
      </c>
      <c r="Y97" s="40">
        <v>0.79</v>
      </c>
      <c r="Z97" s="40">
        <v>0.78</v>
      </c>
      <c r="AA97" s="40">
        <v>0.77</v>
      </c>
      <c r="AB97" s="40">
        <v>0.76</v>
      </c>
      <c r="AC97" s="40">
        <v>0.75</v>
      </c>
      <c r="AD97" s="40">
        <v>0.74</v>
      </c>
      <c r="AE97" s="40">
        <v>0.73</v>
      </c>
      <c r="AF97" s="40">
        <v>0.72</v>
      </c>
      <c r="AG97" s="40">
        <v>0.71</v>
      </c>
      <c r="AH97" s="40">
        <v>0.7</v>
      </c>
      <c r="AI97" s="40">
        <v>0.69</v>
      </c>
      <c r="AJ97" s="40">
        <v>0.68</v>
      </c>
      <c r="AK97" s="40">
        <v>0.67</v>
      </c>
      <c r="AL97" s="40">
        <v>0.66</v>
      </c>
      <c r="AM97" s="40">
        <v>0.65</v>
      </c>
      <c r="AN97" s="40">
        <v>0.64</v>
      </c>
      <c r="AO97" s="40">
        <v>0.63</v>
      </c>
      <c r="AP97" s="40">
        <v>0.62</v>
      </c>
      <c r="AQ97" s="40">
        <v>0.61</v>
      </c>
      <c r="AR97" s="40">
        <v>0.6</v>
      </c>
      <c r="AS97" s="40">
        <v>0.59</v>
      </c>
      <c r="AT97" s="40">
        <v>0.57999999999999996</v>
      </c>
      <c r="AU97" s="40">
        <v>0.56999999999999995</v>
      </c>
      <c r="AV97" s="40">
        <v>0.56000000000000005</v>
      </c>
      <c r="AW97" s="40">
        <v>0.55000000000000004</v>
      </c>
      <c r="AX97" s="40">
        <v>0.54</v>
      </c>
      <c r="AY97" s="40">
        <v>0.53</v>
      </c>
      <c r="AZ97" s="40">
        <v>0.52</v>
      </c>
      <c r="BA97" s="40">
        <v>0.51</v>
      </c>
      <c r="BB97" s="40">
        <v>0.5</v>
      </c>
      <c r="BC97" s="40">
        <v>0.49</v>
      </c>
      <c r="BD97" s="40">
        <v>0.48</v>
      </c>
      <c r="BE97" s="40">
        <v>0.47</v>
      </c>
      <c r="BF97" s="40">
        <v>0.46</v>
      </c>
      <c r="BG97" s="40">
        <v>0.45</v>
      </c>
      <c r="BH97" s="40">
        <v>0.44</v>
      </c>
      <c r="BI97" s="40">
        <v>0.43</v>
      </c>
      <c r="BJ97" s="40">
        <v>0.42</v>
      </c>
      <c r="BK97" s="40">
        <v>0.41</v>
      </c>
      <c r="BL97" s="40">
        <v>0.4</v>
      </c>
      <c r="BM97" s="40">
        <v>0.39</v>
      </c>
      <c r="BN97" s="40">
        <v>0.38</v>
      </c>
      <c r="BO97" s="40">
        <v>0.37</v>
      </c>
      <c r="BP97" s="40">
        <v>0.36</v>
      </c>
      <c r="BQ97" s="40">
        <v>0.35</v>
      </c>
      <c r="BR97" s="40">
        <v>0.34</v>
      </c>
      <c r="BS97" s="40">
        <v>0.33</v>
      </c>
      <c r="BT97" s="40">
        <v>0.32</v>
      </c>
      <c r="BU97" s="40">
        <v>0.31</v>
      </c>
      <c r="BV97" s="40">
        <v>0.3</v>
      </c>
      <c r="BW97" s="40">
        <v>0.28999999999999998</v>
      </c>
      <c r="BX97" s="40">
        <v>0.28000000000000003</v>
      </c>
      <c r="BY97" s="40">
        <v>0.27</v>
      </c>
      <c r="BZ97" s="40">
        <v>0.26</v>
      </c>
      <c r="CA97" s="40">
        <v>0.25</v>
      </c>
      <c r="CB97" s="40">
        <v>0.24</v>
      </c>
      <c r="CC97" s="40">
        <v>0.23</v>
      </c>
      <c r="CD97" s="40">
        <v>0.22</v>
      </c>
      <c r="CE97" s="40">
        <v>0.21</v>
      </c>
      <c r="CF97" s="40">
        <v>0.2</v>
      </c>
      <c r="CG97" s="40">
        <v>0.19</v>
      </c>
      <c r="CH97" s="40">
        <v>0.18</v>
      </c>
      <c r="CI97" s="40">
        <v>0.17</v>
      </c>
      <c r="CJ97" s="40">
        <v>0.16</v>
      </c>
      <c r="CK97" s="40">
        <v>0.15</v>
      </c>
      <c r="CL97" s="40">
        <v>0.14000000000000001</v>
      </c>
      <c r="CM97" s="40">
        <v>0.14000000000000001</v>
      </c>
      <c r="CN97" s="40">
        <v>0.14000000000000001</v>
      </c>
      <c r="CO97" s="40">
        <v>0.14000000000000001</v>
      </c>
      <c r="CP97" s="40">
        <v>0.14000000000000001</v>
      </c>
      <c r="CQ97" s="40">
        <v>0.14000000000000001</v>
      </c>
      <c r="CR97" s="40">
        <v>0.14000000000000001</v>
      </c>
      <c r="CS97" s="40">
        <v>0.14000000000000001</v>
      </c>
      <c r="CT97" s="40">
        <v>0.14000000000000001</v>
      </c>
      <c r="CU97" s="40">
        <v>0.14000000000000001</v>
      </c>
      <c r="CV97" s="40">
        <v>0.14000000000000001</v>
      </c>
      <c r="CW97" s="40">
        <v>0.14000000000000001</v>
      </c>
      <c r="CX97" s="40">
        <v>0.14000000000000001</v>
      </c>
      <c r="CY97" s="41">
        <v>0.14000000000000001</v>
      </c>
    </row>
    <row r="98" spans="4:103" ht="3" customHeight="1" x14ac:dyDescent="0.15">
      <c r="D98" s="39">
        <v>1</v>
      </c>
      <c r="E98" s="40">
        <v>0.99</v>
      </c>
      <c r="F98" s="40">
        <v>0.98</v>
      </c>
      <c r="G98" s="40">
        <v>0.97</v>
      </c>
      <c r="H98" s="40">
        <v>0.96</v>
      </c>
      <c r="I98" s="40">
        <v>0.95</v>
      </c>
      <c r="J98" s="40">
        <v>0.94</v>
      </c>
      <c r="K98" s="40">
        <v>0.93</v>
      </c>
      <c r="L98" s="40">
        <v>0.92</v>
      </c>
      <c r="M98" s="40">
        <v>0.91</v>
      </c>
      <c r="N98" s="40">
        <v>0.9</v>
      </c>
      <c r="O98" s="40">
        <v>0.89</v>
      </c>
      <c r="P98" s="40">
        <v>0.88</v>
      </c>
      <c r="Q98" s="40">
        <v>0.87</v>
      </c>
      <c r="R98" s="40">
        <v>0.86</v>
      </c>
      <c r="S98" s="40">
        <v>0.85</v>
      </c>
      <c r="T98" s="40">
        <v>0.84</v>
      </c>
      <c r="U98" s="40">
        <v>0.83</v>
      </c>
      <c r="V98" s="40">
        <v>0.82</v>
      </c>
      <c r="W98" s="40">
        <v>0.81</v>
      </c>
      <c r="X98" s="40">
        <v>0.8</v>
      </c>
      <c r="Y98" s="40">
        <v>0.79</v>
      </c>
      <c r="Z98" s="40">
        <v>0.78</v>
      </c>
      <c r="AA98" s="40">
        <v>0.77</v>
      </c>
      <c r="AB98" s="40">
        <v>0.76</v>
      </c>
      <c r="AC98" s="40">
        <v>0.75</v>
      </c>
      <c r="AD98" s="40">
        <v>0.74</v>
      </c>
      <c r="AE98" s="40">
        <v>0.73</v>
      </c>
      <c r="AF98" s="40">
        <v>0.72</v>
      </c>
      <c r="AG98" s="40">
        <v>0.71</v>
      </c>
      <c r="AH98" s="40">
        <v>0.7</v>
      </c>
      <c r="AI98" s="40">
        <v>0.69</v>
      </c>
      <c r="AJ98" s="40">
        <v>0.68</v>
      </c>
      <c r="AK98" s="40">
        <v>0.67</v>
      </c>
      <c r="AL98" s="40">
        <v>0.66</v>
      </c>
      <c r="AM98" s="40">
        <v>0.65</v>
      </c>
      <c r="AN98" s="40">
        <v>0.64</v>
      </c>
      <c r="AO98" s="40">
        <v>0.63</v>
      </c>
      <c r="AP98" s="40">
        <v>0.62</v>
      </c>
      <c r="AQ98" s="40">
        <v>0.61</v>
      </c>
      <c r="AR98" s="40">
        <v>0.6</v>
      </c>
      <c r="AS98" s="40">
        <v>0.59</v>
      </c>
      <c r="AT98" s="40">
        <v>0.57999999999999996</v>
      </c>
      <c r="AU98" s="40">
        <v>0.56999999999999995</v>
      </c>
      <c r="AV98" s="40">
        <v>0.56000000000000005</v>
      </c>
      <c r="AW98" s="40">
        <v>0.55000000000000004</v>
      </c>
      <c r="AX98" s="40">
        <v>0.54</v>
      </c>
      <c r="AY98" s="40">
        <v>0.53</v>
      </c>
      <c r="AZ98" s="40">
        <v>0.52</v>
      </c>
      <c r="BA98" s="40">
        <v>0.51</v>
      </c>
      <c r="BB98" s="40">
        <v>0.5</v>
      </c>
      <c r="BC98" s="40">
        <v>0.49</v>
      </c>
      <c r="BD98" s="40">
        <v>0.48</v>
      </c>
      <c r="BE98" s="40">
        <v>0.47</v>
      </c>
      <c r="BF98" s="40">
        <v>0.46</v>
      </c>
      <c r="BG98" s="40">
        <v>0.45</v>
      </c>
      <c r="BH98" s="40">
        <v>0.44</v>
      </c>
      <c r="BI98" s="40">
        <v>0.43</v>
      </c>
      <c r="BJ98" s="40">
        <v>0.42</v>
      </c>
      <c r="BK98" s="40">
        <v>0.41</v>
      </c>
      <c r="BL98" s="40">
        <v>0.4</v>
      </c>
      <c r="BM98" s="40">
        <v>0.39</v>
      </c>
      <c r="BN98" s="40">
        <v>0.38</v>
      </c>
      <c r="BO98" s="40">
        <v>0.37</v>
      </c>
      <c r="BP98" s="40">
        <v>0.36</v>
      </c>
      <c r="BQ98" s="40">
        <v>0.35</v>
      </c>
      <c r="BR98" s="40">
        <v>0.34</v>
      </c>
      <c r="BS98" s="40">
        <v>0.33</v>
      </c>
      <c r="BT98" s="40">
        <v>0.32</v>
      </c>
      <c r="BU98" s="40">
        <v>0.31</v>
      </c>
      <c r="BV98" s="40">
        <v>0.3</v>
      </c>
      <c r="BW98" s="40">
        <v>0.28999999999999998</v>
      </c>
      <c r="BX98" s="40">
        <v>0.28000000000000003</v>
      </c>
      <c r="BY98" s="40">
        <v>0.27</v>
      </c>
      <c r="BZ98" s="40">
        <v>0.26</v>
      </c>
      <c r="CA98" s="40">
        <v>0.25</v>
      </c>
      <c r="CB98" s="40">
        <v>0.24</v>
      </c>
      <c r="CC98" s="40">
        <v>0.23</v>
      </c>
      <c r="CD98" s="40">
        <v>0.22</v>
      </c>
      <c r="CE98" s="40">
        <v>0.21</v>
      </c>
      <c r="CF98" s="40">
        <v>0.2</v>
      </c>
      <c r="CG98" s="40">
        <v>0.19</v>
      </c>
      <c r="CH98" s="40">
        <v>0.18</v>
      </c>
      <c r="CI98" s="40">
        <v>0.17</v>
      </c>
      <c r="CJ98" s="40">
        <v>0.16</v>
      </c>
      <c r="CK98" s="40">
        <v>0.15</v>
      </c>
      <c r="CL98" s="40">
        <v>0.14000000000000001</v>
      </c>
      <c r="CM98" s="40">
        <v>0.13</v>
      </c>
      <c r="CN98" s="40">
        <v>0.13</v>
      </c>
      <c r="CO98" s="40">
        <v>0.13</v>
      </c>
      <c r="CP98" s="40">
        <v>0.13</v>
      </c>
      <c r="CQ98" s="40">
        <v>0.13</v>
      </c>
      <c r="CR98" s="40">
        <v>0.13</v>
      </c>
      <c r="CS98" s="40">
        <v>0.13</v>
      </c>
      <c r="CT98" s="40">
        <v>0.13</v>
      </c>
      <c r="CU98" s="40">
        <v>0.13</v>
      </c>
      <c r="CV98" s="40">
        <v>0.13</v>
      </c>
      <c r="CW98" s="40">
        <v>0.13</v>
      </c>
      <c r="CX98" s="40">
        <v>0.13</v>
      </c>
      <c r="CY98" s="41">
        <v>0.13</v>
      </c>
    </row>
    <row r="99" spans="4:103" ht="3" customHeight="1" x14ac:dyDescent="0.15">
      <c r="D99" s="39">
        <v>1</v>
      </c>
      <c r="E99" s="40">
        <v>0.99</v>
      </c>
      <c r="F99" s="40">
        <v>0.98</v>
      </c>
      <c r="G99" s="40">
        <v>0.97</v>
      </c>
      <c r="H99" s="40">
        <v>0.96</v>
      </c>
      <c r="I99" s="40">
        <v>0.95</v>
      </c>
      <c r="J99" s="40">
        <v>0.94</v>
      </c>
      <c r="K99" s="40">
        <v>0.93</v>
      </c>
      <c r="L99" s="40">
        <v>0.92</v>
      </c>
      <c r="M99" s="40">
        <v>0.91</v>
      </c>
      <c r="N99" s="40">
        <v>0.9</v>
      </c>
      <c r="O99" s="40">
        <v>0.89</v>
      </c>
      <c r="P99" s="40">
        <v>0.88</v>
      </c>
      <c r="Q99" s="40">
        <v>0.87</v>
      </c>
      <c r="R99" s="40">
        <v>0.86</v>
      </c>
      <c r="S99" s="40">
        <v>0.85</v>
      </c>
      <c r="T99" s="40">
        <v>0.84</v>
      </c>
      <c r="U99" s="40">
        <v>0.83</v>
      </c>
      <c r="V99" s="40">
        <v>0.82</v>
      </c>
      <c r="W99" s="40">
        <v>0.81</v>
      </c>
      <c r="X99" s="40">
        <v>0.8</v>
      </c>
      <c r="Y99" s="40">
        <v>0.79</v>
      </c>
      <c r="Z99" s="40">
        <v>0.78</v>
      </c>
      <c r="AA99" s="40">
        <v>0.77</v>
      </c>
      <c r="AB99" s="40">
        <v>0.76</v>
      </c>
      <c r="AC99" s="40">
        <v>0.75</v>
      </c>
      <c r="AD99" s="40">
        <v>0.74</v>
      </c>
      <c r="AE99" s="40">
        <v>0.73</v>
      </c>
      <c r="AF99" s="40">
        <v>0.72</v>
      </c>
      <c r="AG99" s="40">
        <v>0.71</v>
      </c>
      <c r="AH99" s="40">
        <v>0.7</v>
      </c>
      <c r="AI99" s="40">
        <v>0.69</v>
      </c>
      <c r="AJ99" s="40">
        <v>0.68</v>
      </c>
      <c r="AK99" s="40">
        <v>0.67</v>
      </c>
      <c r="AL99" s="40">
        <v>0.66</v>
      </c>
      <c r="AM99" s="40">
        <v>0.65</v>
      </c>
      <c r="AN99" s="40">
        <v>0.64</v>
      </c>
      <c r="AO99" s="40">
        <v>0.63</v>
      </c>
      <c r="AP99" s="40">
        <v>0.62</v>
      </c>
      <c r="AQ99" s="40">
        <v>0.61</v>
      </c>
      <c r="AR99" s="40">
        <v>0.6</v>
      </c>
      <c r="AS99" s="40">
        <v>0.59</v>
      </c>
      <c r="AT99" s="40">
        <v>0.57999999999999996</v>
      </c>
      <c r="AU99" s="40">
        <v>0.56999999999999995</v>
      </c>
      <c r="AV99" s="40">
        <v>0.56000000000000005</v>
      </c>
      <c r="AW99" s="40">
        <v>0.55000000000000004</v>
      </c>
      <c r="AX99" s="40">
        <v>0.54</v>
      </c>
      <c r="AY99" s="40">
        <v>0.53</v>
      </c>
      <c r="AZ99" s="40">
        <v>0.52</v>
      </c>
      <c r="BA99" s="40">
        <v>0.51</v>
      </c>
      <c r="BB99" s="40">
        <v>0.5</v>
      </c>
      <c r="BC99" s="40">
        <v>0.49</v>
      </c>
      <c r="BD99" s="40">
        <v>0.48</v>
      </c>
      <c r="BE99" s="40">
        <v>0.47</v>
      </c>
      <c r="BF99" s="40">
        <v>0.46</v>
      </c>
      <c r="BG99" s="40">
        <v>0.45</v>
      </c>
      <c r="BH99" s="40">
        <v>0.44</v>
      </c>
      <c r="BI99" s="40">
        <v>0.43</v>
      </c>
      <c r="BJ99" s="40">
        <v>0.42</v>
      </c>
      <c r="BK99" s="40">
        <v>0.41</v>
      </c>
      <c r="BL99" s="40">
        <v>0.4</v>
      </c>
      <c r="BM99" s="40">
        <v>0.39</v>
      </c>
      <c r="BN99" s="40">
        <v>0.38</v>
      </c>
      <c r="BO99" s="40">
        <v>0.37</v>
      </c>
      <c r="BP99" s="40">
        <v>0.36</v>
      </c>
      <c r="BQ99" s="40">
        <v>0.35</v>
      </c>
      <c r="BR99" s="40">
        <v>0.34</v>
      </c>
      <c r="BS99" s="40">
        <v>0.33</v>
      </c>
      <c r="BT99" s="40">
        <v>0.32</v>
      </c>
      <c r="BU99" s="40">
        <v>0.31</v>
      </c>
      <c r="BV99" s="40">
        <v>0.3</v>
      </c>
      <c r="BW99" s="40">
        <v>0.28999999999999998</v>
      </c>
      <c r="BX99" s="40">
        <v>0.28000000000000003</v>
      </c>
      <c r="BY99" s="40">
        <v>0.27</v>
      </c>
      <c r="BZ99" s="40">
        <v>0.26</v>
      </c>
      <c r="CA99" s="40">
        <v>0.25</v>
      </c>
      <c r="CB99" s="40">
        <v>0.24</v>
      </c>
      <c r="CC99" s="40">
        <v>0.23</v>
      </c>
      <c r="CD99" s="40">
        <v>0.22</v>
      </c>
      <c r="CE99" s="40">
        <v>0.21</v>
      </c>
      <c r="CF99" s="40">
        <v>0.2</v>
      </c>
      <c r="CG99" s="40">
        <v>0.19</v>
      </c>
      <c r="CH99" s="40">
        <v>0.18</v>
      </c>
      <c r="CI99" s="40">
        <v>0.17</v>
      </c>
      <c r="CJ99" s="40">
        <v>0.16</v>
      </c>
      <c r="CK99" s="40">
        <v>0.15</v>
      </c>
      <c r="CL99" s="40">
        <v>0.14000000000000001</v>
      </c>
      <c r="CM99" s="40">
        <v>0.13</v>
      </c>
      <c r="CN99" s="40">
        <v>0.12</v>
      </c>
      <c r="CO99" s="40">
        <v>0.12</v>
      </c>
      <c r="CP99" s="40">
        <v>0.12</v>
      </c>
      <c r="CQ99" s="40">
        <v>0.12</v>
      </c>
      <c r="CR99" s="40">
        <v>0.12</v>
      </c>
      <c r="CS99" s="40">
        <v>0.12</v>
      </c>
      <c r="CT99" s="40">
        <v>0.12</v>
      </c>
      <c r="CU99" s="40">
        <v>0.12</v>
      </c>
      <c r="CV99" s="40">
        <v>0.12</v>
      </c>
      <c r="CW99" s="40">
        <v>0.12</v>
      </c>
      <c r="CX99" s="40">
        <v>0.12</v>
      </c>
      <c r="CY99" s="41">
        <v>0.12</v>
      </c>
    </row>
    <row r="100" spans="4:103" ht="3" customHeight="1" x14ac:dyDescent="0.15">
      <c r="D100" s="39">
        <v>1</v>
      </c>
      <c r="E100" s="40">
        <v>0.99</v>
      </c>
      <c r="F100" s="40">
        <v>0.98</v>
      </c>
      <c r="G100" s="40">
        <v>0.97</v>
      </c>
      <c r="H100" s="40">
        <v>0.96</v>
      </c>
      <c r="I100" s="40">
        <v>0.95</v>
      </c>
      <c r="J100" s="40">
        <v>0.94</v>
      </c>
      <c r="K100" s="40">
        <v>0.93</v>
      </c>
      <c r="L100" s="40">
        <v>0.92</v>
      </c>
      <c r="M100" s="40">
        <v>0.91</v>
      </c>
      <c r="N100" s="40">
        <v>0.9</v>
      </c>
      <c r="O100" s="40">
        <v>0.89</v>
      </c>
      <c r="P100" s="40">
        <v>0.88</v>
      </c>
      <c r="Q100" s="40">
        <v>0.87</v>
      </c>
      <c r="R100" s="40">
        <v>0.86</v>
      </c>
      <c r="S100" s="40">
        <v>0.85</v>
      </c>
      <c r="T100" s="40">
        <v>0.84</v>
      </c>
      <c r="U100" s="40">
        <v>0.83</v>
      </c>
      <c r="V100" s="40">
        <v>0.82</v>
      </c>
      <c r="W100" s="40">
        <v>0.81</v>
      </c>
      <c r="X100" s="40">
        <v>0.8</v>
      </c>
      <c r="Y100" s="40">
        <v>0.79</v>
      </c>
      <c r="Z100" s="40">
        <v>0.78</v>
      </c>
      <c r="AA100" s="40">
        <v>0.77</v>
      </c>
      <c r="AB100" s="40">
        <v>0.76</v>
      </c>
      <c r="AC100" s="40">
        <v>0.75</v>
      </c>
      <c r="AD100" s="40">
        <v>0.74</v>
      </c>
      <c r="AE100" s="40">
        <v>0.73</v>
      </c>
      <c r="AF100" s="40">
        <v>0.72</v>
      </c>
      <c r="AG100" s="40">
        <v>0.71</v>
      </c>
      <c r="AH100" s="40">
        <v>0.7</v>
      </c>
      <c r="AI100" s="40">
        <v>0.69</v>
      </c>
      <c r="AJ100" s="40">
        <v>0.68</v>
      </c>
      <c r="AK100" s="40">
        <v>0.67</v>
      </c>
      <c r="AL100" s="40">
        <v>0.66</v>
      </c>
      <c r="AM100" s="40">
        <v>0.65</v>
      </c>
      <c r="AN100" s="40">
        <v>0.64</v>
      </c>
      <c r="AO100" s="40">
        <v>0.63</v>
      </c>
      <c r="AP100" s="40">
        <v>0.62</v>
      </c>
      <c r="AQ100" s="40">
        <v>0.61</v>
      </c>
      <c r="AR100" s="40">
        <v>0.6</v>
      </c>
      <c r="AS100" s="40">
        <v>0.59</v>
      </c>
      <c r="AT100" s="40">
        <v>0.57999999999999996</v>
      </c>
      <c r="AU100" s="40">
        <v>0.56999999999999995</v>
      </c>
      <c r="AV100" s="40">
        <v>0.56000000000000005</v>
      </c>
      <c r="AW100" s="40">
        <v>0.55000000000000004</v>
      </c>
      <c r="AX100" s="40">
        <v>0.54</v>
      </c>
      <c r="AY100" s="40">
        <v>0.53</v>
      </c>
      <c r="AZ100" s="40">
        <v>0.52</v>
      </c>
      <c r="BA100" s="40">
        <v>0.51</v>
      </c>
      <c r="BB100" s="40">
        <v>0.5</v>
      </c>
      <c r="BC100" s="40">
        <v>0.49</v>
      </c>
      <c r="BD100" s="40">
        <v>0.48</v>
      </c>
      <c r="BE100" s="40">
        <v>0.47</v>
      </c>
      <c r="BF100" s="40">
        <v>0.46</v>
      </c>
      <c r="BG100" s="40">
        <v>0.45</v>
      </c>
      <c r="BH100" s="40">
        <v>0.44</v>
      </c>
      <c r="BI100" s="40">
        <v>0.43</v>
      </c>
      <c r="BJ100" s="40">
        <v>0.42</v>
      </c>
      <c r="BK100" s="40">
        <v>0.41</v>
      </c>
      <c r="BL100" s="40">
        <v>0.4</v>
      </c>
      <c r="BM100" s="40">
        <v>0.39</v>
      </c>
      <c r="BN100" s="40">
        <v>0.38</v>
      </c>
      <c r="BO100" s="40">
        <v>0.37</v>
      </c>
      <c r="BP100" s="40">
        <v>0.36</v>
      </c>
      <c r="BQ100" s="40">
        <v>0.35</v>
      </c>
      <c r="BR100" s="40">
        <v>0.34</v>
      </c>
      <c r="BS100" s="40">
        <v>0.33</v>
      </c>
      <c r="BT100" s="40">
        <v>0.32</v>
      </c>
      <c r="BU100" s="40">
        <v>0.31</v>
      </c>
      <c r="BV100" s="40">
        <v>0.3</v>
      </c>
      <c r="BW100" s="40">
        <v>0.28999999999999998</v>
      </c>
      <c r="BX100" s="40">
        <v>0.28000000000000003</v>
      </c>
      <c r="BY100" s="40">
        <v>0.27</v>
      </c>
      <c r="BZ100" s="40">
        <v>0.26</v>
      </c>
      <c r="CA100" s="40">
        <v>0.25</v>
      </c>
      <c r="CB100" s="40">
        <v>0.24</v>
      </c>
      <c r="CC100" s="40">
        <v>0.23</v>
      </c>
      <c r="CD100" s="40">
        <v>0.22</v>
      </c>
      <c r="CE100" s="40">
        <v>0.21</v>
      </c>
      <c r="CF100" s="40">
        <v>0.2</v>
      </c>
      <c r="CG100" s="40">
        <v>0.19</v>
      </c>
      <c r="CH100" s="40">
        <v>0.18</v>
      </c>
      <c r="CI100" s="40">
        <v>0.17</v>
      </c>
      <c r="CJ100" s="40">
        <v>0.16</v>
      </c>
      <c r="CK100" s="40">
        <v>0.15</v>
      </c>
      <c r="CL100" s="40">
        <v>0.14000000000000001</v>
      </c>
      <c r="CM100" s="40">
        <v>0.13</v>
      </c>
      <c r="CN100" s="40">
        <v>0.12</v>
      </c>
      <c r="CO100" s="40">
        <v>0.11</v>
      </c>
      <c r="CP100" s="40">
        <v>0.11</v>
      </c>
      <c r="CQ100" s="40">
        <v>0.11</v>
      </c>
      <c r="CR100" s="40">
        <v>0.11</v>
      </c>
      <c r="CS100" s="40">
        <v>0.11</v>
      </c>
      <c r="CT100" s="40">
        <v>0.11</v>
      </c>
      <c r="CU100" s="40">
        <v>0.11</v>
      </c>
      <c r="CV100" s="40">
        <v>0.11</v>
      </c>
      <c r="CW100" s="40">
        <v>0.11</v>
      </c>
      <c r="CX100" s="40">
        <v>0.11</v>
      </c>
      <c r="CY100" s="41">
        <v>0.11</v>
      </c>
    </row>
    <row r="101" spans="4:103" ht="3" customHeight="1" x14ac:dyDescent="0.15">
      <c r="D101" s="39">
        <v>1</v>
      </c>
      <c r="E101" s="40">
        <v>0.99</v>
      </c>
      <c r="F101" s="40">
        <v>0.98</v>
      </c>
      <c r="G101" s="40">
        <v>0.97</v>
      </c>
      <c r="H101" s="40">
        <v>0.96</v>
      </c>
      <c r="I101" s="40">
        <v>0.95</v>
      </c>
      <c r="J101" s="40">
        <v>0.94</v>
      </c>
      <c r="K101" s="40">
        <v>0.93</v>
      </c>
      <c r="L101" s="40">
        <v>0.92</v>
      </c>
      <c r="M101" s="40">
        <v>0.91</v>
      </c>
      <c r="N101" s="40">
        <v>0.9</v>
      </c>
      <c r="O101" s="40">
        <v>0.89</v>
      </c>
      <c r="P101" s="40">
        <v>0.88</v>
      </c>
      <c r="Q101" s="40">
        <v>0.87</v>
      </c>
      <c r="R101" s="40">
        <v>0.86</v>
      </c>
      <c r="S101" s="40">
        <v>0.85</v>
      </c>
      <c r="T101" s="40">
        <v>0.84</v>
      </c>
      <c r="U101" s="40">
        <v>0.83</v>
      </c>
      <c r="V101" s="40">
        <v>0.82</v>
      </c>
      <c r="W101" s="40">
        <v>0.81</v>
      </c>
      <c r="X101" s="40">
        <v>0.8</v>
      </c>
      <c r="Y101" s="40">
        <v>0.79</v>
      </c>
      <c r="Z101" s="40">
        <v>0.78</v>
      </c>
      <c r="AA101" s="40">
        <v>0.77</v>
      </c>
      <c r="AB101" s="40">
        <v>0.76</v>
      </c>
      <c r="AC101" s="40">
        <v>0.75</v>
      </c>
      <c r="AD101" s="40">
        <v>0.74</v>
      </c>
      <c r="AE101" s="40">
        <v>0.73</v>
      </c>
      <c r="AF101" s="40">
        <v>0.72</v>
      </c>
      <c r="AG101" s="40">
        <v>0.71</v>
      </c>
      <c r="AH101" s="40">
        <v>0.7</v>
      </c>
      <c r="AI101" s="40">
        <v>0.69</v>
      </c>
      <c r="AJ101" s="40">
        <v>0.68</v>
      </c>
      <c r="AK101" s="40">
        <v>0.67</v>
      </c>
      <c r="AL101" s="40">
        <v>0.66</v>
      </c>
      <c r="AM101" s="40">
        <v>0.65</v>
      </c>
      <c r="AN101" s="40">
        <v>0.64</v>
      </c>
      <c r="AO101" s="40">
        <v>0.63</v>
      </c>
      <c r="AP101" s="40">
        <v>0.62</v>
      </c>
      <c r="AQ101" s="40">
        <v>0.61</v>
      </c>
      <c r="AR101" s="40">
        <v>0.6</v>
      </c>
      <c r="AS101" s="40">
        <v>0.59</v>
      </c>
      <c r="AT101" s="40">
        <v>0.57999999999999996</v>
      </c>
      <c r="AU101" s="40">
        <v>0.56999999999999995</v>
      </c>
      <c r="AV101" s="40">
        <v>0.56000000000000005</v>
      </c>
      <c r="AW101" s="40">
        <v>0.55000000000000004</v>
      </c>
      <c r="AX101" s="40">
        <v>0.54</v>
      </c>
      <c r="AY101" s="40">
        <v>0.53</v>
      </c>
      <c r="AZ101" s="40">
        <v>0.52</v>
      </c>
      <c r="BA101" s="40">
        <v>0.51</v>
      </c>
      <c r="BB101" s="40">
        <v>0.5</v>
      </c>
      <c r="BC101" s="40">
        <v>0.49</v>
      </c>
      <c r="BD101" s="40">
        <v>0.48</v>
      </c>
      <c r="BE101" s="40">
        <v>0.47</v>
      </c>
      <c r="BF101" s="40">
        <v>0.46</v>
      </c>
      <c r="BG101" s="40">
        <v>0.45</v>
      </c>
      <c r="BH101" s="40">
        <v>0.44</v>
      </c>
      <c r="BI101" s="40">
        <v>0.43</v>
      </c>
      <c r="BJ101" s="40">
        <v>0.42</v>
      </c>
      <c r="BK101" s="40">
        <v>0.41</v>
      </c>
      <c r="BL101" s="40">
        <v>0.4</v>
      </c>
      <c r="BM101" s="40">
        <v>0.39</v>
      </c>
      <c r="BN101" s="40">
        <v>0.38</v>
      </c>
      <c r="BO101" s="40">
        <v>0.37</v>
      </c>
      <c r="BP101" s="40">
        <v>0.36</v>
      </c>
      <c r="BQ101" s="40">
        <v>0.35</v>
      </c>
      <c r="BR101" s="40">
        <v>0.34</v>
      </c>
      <c r="BS101" s="40">
        <v>0.33</v>
      </c>
      <c r="BT101" s="40">
        <v>0.32</v>
      </c>
      <c r="BU101" s="40">
        <v>0.31</v>
      </c>
      <c r="BV101" s="40">
        <v>0.3</v>
      </c>
      <c r="BW101" s="40">
        <v>0.28999999999999998</v>
      </c>
      <c r="BX101" s="40">
        <v>0.28000000000000003</v>
      </c>
      <c r="BY101" s="40">
        <v>0.27</v>
      </c>
      <c r="BZ101" s="40">
        <v>0.26</v>
      </c>
      <c r="CA101" s="40">
        <v>0.25</v>
      </c>
      <c r="CB101" s="40">
        <v>0.24</v>
      </c>
      <c r="CC101" s="40">
        <v>0.23</v>
      </c>
      <c r="CD101" s="40">
        <v>0.22</v>
      </c>
      <c r="CE101" s="40">
        <v>0.21</v>
      </c>
      <c r="CF101" s="40">
        <v>0.2</v>
      </c>
      <c r="CG101" s="40">
        <v>0.19</v>
      </c>
      <c r="CH101" s="40">
        <v>0.18</v>
      </c>
      <c r="CI101" s="40">
        <v>0.17</v>
      </c>
      <c r="CJ101" s="40">
        <v>0.16</v>
      </c>
      <c r="CK101" s="40">
        <v>0.15</v>
      </c>
      <c r="CL101" s="40">
        <v>0.14000000000000001</v>
      </c>
      <c r="CM101" s="40">
        <v>0.13</v>
      </c>
      <c r="CN101" s="40">
        <v>0.12</v>
      </c>
      <c r="CO101" s="40">
        <v>0.11</v>
      </c>
      <c r="CP101" s="40">
        <v>0.1</v>
      </c>
      <c r="CQ101" s="40">
        <v>0.1</v>
      </c>
      <c r="CR101" s="40">
        <v>0.1</v>
      </c>
      <c r="CS101" s="40">
        <v>0.1</v>
      </c>
      <c r="CT101" s="40">
        <v>0.1</v>
      </c>
      <c r="CU101" s="40">
        <v>0.1</v>
      </c>
      <c r="CV101" s="40">
        <v>0.1</v>
      </c>
      <c r="CW101" s="40">
        <v>0.1</v>
      </c>
      <c r="CX101" s="40">
        <v>0.1</v>
      </c>
      <c r="CY101" s="41">
        <v>0.1</v>
      </c>
    </row>
    <row r="102" spans="4:103" ht="3" customHeight="1" x14ac:dyDescent="0.15">
      <c r="D102" s="39">
        <v>1</v>
      </c>
      <c r="E102" s="40">
        <v>0.99</v>
      </c>
      <c r="F102" s="40">
        <v>0.98</v>
      </c>
      <c r="G102" s="40">
        <v>0.97</v>
      </c>
      <c r="H102" s="40">
        <v>0.96</v>
      </c>
      <c r="I102" s="40">
        <v>0.95</v>
      </c>
      <c r="J102" s="40">
        <v>0.94</v>
      </c>
      <c r="K102" s="40">
        <v>0.93</v>
      </c>
      <c r="L102" s="40">
        <v>0.92</v>
      </c>
      <c r="M102" s="40">
        <v>0.91</v>
      </c>
      <c r="N102" s="40">
        <v>0.9</v>
      </c>
      <c r="O102" s="40">
        <v>0.89</v>
      </c>
      <c r="P102" s="40">
        <v>0.88</v>
      </c>
      <c r="Q102" s="40">
        <v>0.87</v>
      </c>
      <c r="R102" s="40">
        <v>0.86</v>
      </c>
      <c r="S102" s="40">
        <v>0.85</v>
      </c>
      <c r="T102" s="40">
        <v>0.84</v>
      </c>
      <c r="U102" s="40">
        <v>0.83</v>
      </c>
      <c r="V102" s="40">
        <v>0.82</v>
      </c>
      <c r="W102" s="40">
        <v>0.81</v>
      </c>
      <c r="X102" s="40">
        <v>0.8</v>
      </c>
      <c r="Y102" s="40">
        <v>0.79</v>
      </c>
      <c r="Z102" s="40">
        <v>0.78</v>
      </c>
      <c r="AA102" s="40">
        <v>0.77</v>
      </c>
      <c r="AB102" s="40">
        <v>0.76</v>
      </c>
      <c r="AC102" s="40">
        <v>0.75</v>
      </c>
      <c r="AD102" s="40">
        <v>0.74</v>
      </c>
      <c r="AE102" s="40">
        <v>0.73</v>
      </c>
      <c r="AF102" s="40">
        <v>0.72</v>
      </c>
      <c r="AG102" s="40">
        <v>0.71</v>
      </c>
      <c r="AH102" s="40">
        <v>0.7</v>
      </c>
      <c r="AI102" s="40">
        <v>0.69</v>
      </c>
      <c r="AJ102" s="40">
        <v>0.68</v>
      </c>
      <c r="AK102" s="40">
        <v>0.67</v>
      </c>
      <c r="AL102" s="40">
        <v>0.66</v>
      </c>
      <c r="AM102" s="40">
        <v>0.65</v>
      </c>
      <c r="AN102" s="40">
        <v>0.64</v>
      </c>
      <c r="AO102" s="40">
        <v>0.63</v>
      </c>
      <c r="AP102" s="40">
        <v>0.62</v>
      </c>
      <c r="AQ102" s="40">
        <v>0.61</v>
      </c>
      <c r="AR102" s="40">
        <v>0.6</v>
      </c>
      <c r="AS102" s="40">
        <v>0.59</v>
      </c>
      <c r="AT102" s="40">
        <v>0.57999999999999996</v>
      </c>
      <c r="AU102" s="40">
        <v>0.56999999999999995</v>
      </c>
      <c r="AV102" s="40">
        <v>0.56000000000000005</v>
      </c>
      <c r="AW102" s="40">
        <v>0.55000000000000004</v>
      </c>
      <c r="AX102" s="40">
        <v>0.54</v>
      </c>
      <c r="AY102" s="40">
        <v>0.53</v>
      </c>
      <c r="AZ102" s="40">
        <v>0.52</v>
      </c>
      <c r="BA102" s="40">
        <v>0.51</v>
      </c>
      <c r="BB102" s="40">
        <v>0.5</v>
      </c>
      <c r="BC102" s="40">
        <v>0.49</v>
      </c>
      <c r="BD102" s="40">
        <v>0.48</v>
      </c>
      <c r="BE102" s="40">
        <v>0.47</v>
      </c>
      <c r="BF102" s="40">
        <v>0.46</v>
      </c>
      <c r="BG102" s="40">
        <v>0.45</v>
      </c>
      <c r="BH102" s="40">
        <v>0.44</v>
      </c>
      <c r="BI102" s="40">
        <v>0.43</v>
      </c>
      <c r="BJ102" s="40">
        <v>0.42</v>
      </c>
      <c r="BK102" s="40">
        <v>0.41</v>
      </c>
      <c r="BL102" s="40">
        <v>0.4</v>
      </c>
      <c r="BM102" s="40">
        <v>0.39</v>
      </c>
      <c r="BN102" s="40">
        <v>0.38</v>
      </c>
      <c r="BO102" s="40">
        <v>0.37</v>
      </c>
      <c r="BP102" s="40">
        <v>0.36</v>
      </c>
      <c r="BQ102" s="40">
        <v>0.35</v>
      </c>
      <c r="BR102" s="40">
        <v>0.34</v>
      </c>
      <c r="BS102" s="40">
        <v>0.33</v>
      </c>
      <c r="BT102" s="40">
        <v>0.32</v>
      </c>
      <c r="BU102" s="40">
        <v>0.31</v>
      </c>
      <c r="BV102" s="40">
        <v>0.3</v>
      </c>
      <c r="BW102" s="40">
        <v>0.28999999999999998</v>
      </c>
      <c r="BX102" s="40">
        <v>0.28000000000000003</v>
      </c>
      <c r="BY102" s="40">
        <v>0.27</v>
      </c>
      <c r="BZ102" s="40">
        <v>0.26</v>
      </c>
      <c r="CA102" s="40">
        <v>0.25</v>
      </c>
      <c r="CB102" s="40">
        <v>0.24</v>
      </c>
      <c r="CC102" s="40">
        <v>0.23</v>
      </c>
      <c r="CD102" s="40">
        <v>0.22</v>
      </c>
      <c r="CE102" s="40">
        <v>0.21</v>
      </c>
      <c r="CF102" s="40">
        <v>0.2</v>
      </c>
      <c r="CG102" s="40">
        <v>0.19</v>
      </c>
      <c r="CH102" s="40">
        <v>0.18</v>
      </c>
      <c r="CI102" s="40">
        <v>0.17</v>
      </c>
      <c r="CJ102" s="40">
        <v>0.16</v>
      </c>
      <c r="CK102" s="40">
        <v>0.15</v>
      </c>
      <c r="CL102" s="40">
        <v>0.14000000000000001</v>
      </c>
      <c r="CM102" s="40">
        <v>0.13</v>
      </c>
      <c r="CN102" s="40">
        <v>0.12</v>
      </c>
      <c r="CO102" s="40">
        <v>0.11</v>
      </c>
      <c r="CP102" s="40">
        <v>0.09</v>
      </c>
      <c r="CQ102" s="40">
        <v>0.09</v>
      </c>
      <c r="CR102" s="40">
        <v>0.09</v>
      </c>
      <c r="CS102" s="40">
        <v>0.09</v>
      </c>
      <c r="CT102" s="40">
        <v>0.09</v>
      </c>
      <c r="CU102" s="40">
        <v>0.09</v>
      </c>
      <c r="CV102" s="40">
        <v>0.09</v>
      </c>
      <c r="CW102" s="40">
        <v>0.09</v>
      </c>
      <c r="CX102" s="40">
        <v>0.09</v>
      </c>
      <c r="CY102" s="41">
        <v>0.09</v>
      </c>
    </row>
    <row r="103" spans="4:103" ht="3" customHeight="1" x14ac:dyDescent="0.15">
      <c r="D103" s="39">
        <v>1</v>
      </c>
      <c r="E103" s="40">
        <v>0.99</v>
      </c>
      <c r="F103" s="40">
        <v>0.98</v>
      </c>
      <c r="G103" s="40">
        <v>0.97</v>
      </c>
      <c r="H103" s="40">
        <v>0.96</v>
      </c>
      <c r="I103" s="40">
        <v>0.95</v>
      </c>
      <c r="J103" s="40">
        <v>0.94</v>
      </c>
      <c r="K103" s="40">
        <v>0.93</v>
      </c>
      <c r="L103" s="40">
        <v>0.92</v>
      </c>
      <c r="M103" s="40">
        <v>0.91</v>
      </c>
      <c r="N103" s="40">
        <v>0.9</v>
      </c>
      <c r="O103" s="40">
        <v>0.89</v>
      </c>
      <c r="P103" s="40">
        <v>0.88</v>
      </c>
      <c r="Q103" s="40">
        <v>0.87</v>
      </c>
      <c r="R103" s="40">
        <v>0.86</v>
      </c>
      <c r="S103" s="40">
        <v>0.85</v>
      </c>
      <c r="T103" s="40">
        <v>0.84</v>
      </c>
      <c r="U103" s="40">
        <v>0.83</v>
      </c>
      <c r="V103" s="40">
        <v>0.82</v>
      </c>
      <c r="W103" s="40">
        <v>0.81</v>
      </c>
      <c r="X103" s="40">
        <v>0.8</v>
      </c>
      <c r="Y103" s="40">
        <v>0.79</v>
      </c>
      <c r="Z103" s="40">
        <v>0.78</v>
      </c>
      <c r="AA103" s="40">
        <v>0.77</v>
      </c>
      <c r="AB103" s="40">
        <v>0.76</v>
      </c>
      <c r="AC103" s="40">
        <v>0.75</v>
      </c>
      <c r="AD103" s="40">
        <v>0.74</v>
      </c>
      <c r="AE103" s="40">
        <v>0.73</v>
      </c>
      <c r="AF103" s="40">
        <v>0.72</v>
      </c>
      <c r="AG103" s="40">
        <v>0.71</v>
      </c>
      <c r="AH103" s="40">
        <v>0.7</v>
      </c>
      <c r="AI103" s="40">
        <v>0.69</v>
      </c>
      <c r="AJ103" s="40">
        <v>0.68</v>
      </c>
      <c r="AK103" s="40">
        <v>0.67</v>
      </c>
      <c r="AL103" s="40">
        <v>0.66</v>
      </c>
      <c r="AM103" s="40">
        <v>0.65</v>
      </c>
      <c r="AN103" s="40">
        <v>0.64</v>
      </c>
      <c r="AO103" s="40">
        <v>0.63</v>
      </c>
      <c r="AP103" s="40">
        <v>0.62</v>
      </c>
      <c r="AQ103" s="40">
        <v>0.61</v>
      </c>
      <c r="AR103" s="40">
        <v>0.6</v>
      </c>
      <c r="AS103" s="40">
        <v>0.59</v>
      </c>
      <c r="AT103" s="40">
        <v>0.57999999999999996</v>
      </c>
      <c r="AU103" s="40">
        <v>0.56999999999999995</v>
      </c>
      <c r="AV103" s="40">
        <v>0.56000000000000005</v>
      </c>
      <c r="AW103" s="40">
        <v>0.55000000000000004</v>
      </c>
      <c r="AX103" s="40">
        <v>0.54</v>
      </c>
      <c r="AY103" s="40">
        <v>0.53</v>
      </c>
      <c r="AZ103" s="40">
        <v>0.52</v>
      </c>
      <c r="BA103" s="40">
        <v>0.51</v>
      </c>
      <c r="BB103" s="40">
        <v>0.5</v>
      </c>
      <c r="BC103" s="40">
        <v>0.49</v>
      </c>
      <c r="BD103" s="40">
        <v>0.48</v>
      </c>
      <c r="BE103" s="40">
        <v>0.47</v>
      </c>
      <c r="BF103" s="40">
        <v>0.46</v>
      </c>
      <c r="BG103" s="40">
        <v>0.45</v>
      </c>
      <c r="BH103" s="40">
        <v>0.44</v>
      </c>
      <c r="BI103" s="40">
        <v>0.43</v>
      </c>
      <c r="BJ103" s="40">
        <v>0.42</v>
      </c>
      <c r="BK103" s="40">
        <v>0.41</v>
      </c>
      <c r="BL103" s="40">
        <v>0.4</v>
      </c>
      <c r="BM103" s="40">
        <v>0.39</v>
      </c>
      <c r="BN103" s="40">
        <v>0.38</v>
      </c>
      <c r="BO103" s="40">
        <v>0.37</v>
      </c>
      <c r="BP103" s="40">
        <v>0.36</v>
      </c>
      <c r="BQ103" s="40">
        <v>0.35</v>
      </c>
      <c r="BR103" s="40">
        <v>0.34</v>
      </c>
      <c r="BS103" s="40">
        <v>0.33</v>
      </c>
      <c r="BT103" s="40">
        <v>0.32</v>
      </c>
      <c r="BU103" s="40">
        <v>0.31</v>
      </c>
      <c r="BV103" s="40">
        <v>0.3</v>
      </c>
      <c r="BW103" s="40">
        <v>0.28999999999999998</v>
      </c>
      <c r="BX103" s="40">
        <v>0.28000000000000003</v>
      </c>
      <c r="BY103" s="40">
        <v>0.27</v>
      </c>
      <c r="BZ103" s="40">
        <v>0.26</v>
      </c>
      <c r="CA103" s="40">
        <v>0.25</v>
      </c>
      <c r="CB103" s="40">
        <v>0.24</v>
      </c>
      <c r="CC103" s="40">
        <v>0.23</v>
      </c>
      <c r="CD103" s="40">
        <v>0.22</v>
      </c>
      <c r="CE103" s="40">
        <v>0.21</v>
      </c>
      <c r="CF103" s="40">
        <v>0.2</v>
      </c>
      <c r="CG103" s="40">
        <v>0.19</v>
      </c>
      <c r="CH103" s="40">
        <v>0.18</v>
      </c>
      <c r="CI103" s="40">
        <v>0.17</v>
      </c>
      <c r="CJ103" s="40">
        <v>0.16</v>
      </c>
      <c r="CK103" s="40">
        <v>0.15</v>
      </c>
      <c r="CL103" s="40">
        <v>0.14000000000000001</v>
      </c>
      <c r="CM103" s="40">
        <v>0.13</v>
      </c>
      <c r="CN103" s="40">
        <v>0.12</v>
      </c>
      <c r="CO103" s="40">
        <v>0.11</v>
      </c>
      <c r="CP103" s="40">
        <v>0.09</v>
      </c>
      <c r="CQ103" s="40">
        <v>0.08</v>
      </c>
      <c r="CR103" s="40">
        <v>0.08</v>
      </c>
      <c r="CS103" s="40">
        <v>0.08</v>
      </c>
      <c r="CT103" s="40">
        <v>0.08</v>
      </c>
      <c r="CU103" s="40">
        <v>0.08</v>
      </c>
      <c r="CV103" s="40">
        <v>0.08</v>
      </c>
      <c r="CW103" s="40">
        <v>0.08</v>
      </c>
      <c r="CX103" s="40">
        <v>0.08</v>
      </c>
      <c r="CY103" s="41">
        <v>0.08</v>
      </c>
    </row>
    <row r="104" spans="4:103" ht="3" customHeight="1" x14ac:dyDescent="0.15">
      <c r="D104" s="39">
        <v>1</v>
      </c>
      <c r="E104" s="40">
        <v>0.99</v>
      </c>
      <c r="F104" s="40">
        <v>0.98</v>
      </c>
      <c r="G104" s="40">
        <v>0.97</v>
      </c>
      <c r="H104" s="40">
        <v>0.96</v>
      </c>
      <c r="I104" s="40">
        <v>0.95</v>
      </c>
      <c r="J104" s="40">
        <v>0.94</v>
      </c>
      <c r="K104" s="40">
        <v>0.93</v>
      </c>
      <c r="L104" s="40">
        <v>0.92</v>
      </c>
      <c r="M104" s="40">
        <v>0.91</v>
      </c>
      <c r="N104" s="40">
        <v>0.9</v>
      </c>
      <c r="O104" s="40">
        <v>0.89</v>
      </c>
      <c r="P104" s="40">
        <v>0.88</v>
      </c>
      <c r="Q104" s="40">
        <v>0.87</v>
      </c>
      <c r="R104" s="40">
        <v>0.86</v>
      </c>
      <c r="S104" s="40">
        <v>0.85</v>
      </c>
      <c r="T104" s="40">
        <v>0.84</v>
      </c>
      <c r="U104" s="40">
        <v>0.83</v>
      </c>
      <c r="V104" s="40">
        <v>0.82</v>
      </c>
      <c r="W104" s="40">
        <v>0.81</v>
      </c>
      <c r="X104" s="40">
        <v>0.8</v>
      </c>
      <c r="Y104" s="40">
        <v>0.79</v>
      </c>
      <c r="Z104" s="40">
        <v>0.78</v>
      </c>
      <c r="AA104" s="40">
        <v>0.77</v>
      </c>
      <c r="AB104" s="40">
        <v>0.76</v>
      </c>
      <c r="AC104" s="40">
        <v>0.75</v>
      </c>
      <c r="AD104" s="40">
        <v>0.74</v>
      </c>
      <c r="AE104" s="40">
        <v>0.73</v>
      </c>
      <c r="AF104" s="40">
        <v>0.72</v>
      </c>
      <c r="AG104" s="40">
        <v>0.71</v>
      </c>
      <c r="AH104" s="40">
        <v>0.7</v>
      </c>
      <c r="AI104" s="40">
        <v>0.69</v>
      </c>
      <c r="AJ104" s="40">
        <v>0.68</v>
      </c>
      <c r="AK104" s="40">
        <v>0.67</v>
      </c>
      <c r="AL104" s="40">
        <v>0.66</v>
      </c>
      <c r="AM104" s="40">
        <v>0.65</v>
      </c>
      <c r="AN104" s="40">
        <v>0.64</v>
      </c>
      <c r="AO104" s="40">
        <v>0.63</v>
      </c>
      <c r="AP104" s="40">
        <v>0.62</v>
      </c>
      <c r="AQ104" s="40">
        <v>0.61</v>
      </c>
      <c r="AR104" s="40">
        <v>0.6</v>
      </c>
      <c r="AS104" s="40">
        <v>0.59</v>
      </c>
      <c r="AT104" s="40">
        <v>0.57999999999999996</v>
      </c>
      <c r="AU104" s="40">
        <v>0.56999999999999995</v>
      </c>
      <c r="AV104" s="40">
        <v>0.56000000000000005</v>
      </c>
      <c r="AW104" s="40">
        <v>0.55000000000000004</v>
      </c>
      <c r="AX104" s="40">
        <v>0.54</v>
      </c>
      <c r="AY104" s="40">
        <v>0.53</v>
      </c>
      <c r="AZ104" s="40">
        <v>0.52</v>
      </c>
      <c r="BA104" s="40">
        <v>0.51</v>
      </c>
      <c r="BB104" s="40">
        <v>0.5</v>
      </c>
      <c r="BC104" s="40">
        <v>0.49</v>
      </c>
      <c r="BD104" s="40">
        <v>0.48</v>
      </c>
      <c r="BE104" s="40">
        <v>0.47</v>
      </c>
      <c r="BF104" s="40">
        <v>0.46</v>
      </c>
      <c r="BG104" s="40">
        <v>0.45</v>
      </c>
      <c r="BH104" s="40">
        <v>0.44</v>
      </c>
      <c r="BI104" s="40">
        <v>0.43</v>
      </c>
      <c r="BJ104" s="40">
        <v>0.42</v>
      </c>
      <c r="BK104" s="40">
        <v>0.41</v>
      </c>
      <c r="BL104" s="40">
        <v>0.4</v>
      </c>
      <c r="BM104" s="40">
        <v>0.39</v>
      </c>
      <c r="BN104" s="40">
        <v>0.38</v>
      </c>
      <c r="BO104" s="40">
        <v>0.37</v>
      </c>
      <c r="BP104" s="40">
        <v>0.36</v>
      </c>
      <c r="BQ104" s="40">
        <v>0.35</v>
      </c>
      <c r="BR104" s="40">
        <v>0.34</v>
      </c>
      <c r="BS104" s="40">
        <v>0.33</v>
      </c>
      <c r="BT104" s="40">
        <v>0.32</v>
      </c>
      <c r="BU104" s="40">
        <v>0.31</v>
      </c>
      <c r="BV104" s="40">
        <v>0.3</v>
      </c>
      <c r="BW104" s="40">
        <v>0.28999999999999998</v>
      </c>
      <c r="BX104" s="40">
        <v>0.28000000000000003</v>
      </c>
      <c r="BY104" s="40">
        <v>0.27</v>
      </c>
      <c r="BZ104" s="40">
        <v>0.26</v>
      </c>
      <c r="CA104" s="40">
        <v>0.25</v>
      </c>
      <c r="CB104" s="40">
        <v>0.24</v>
      </c>
      <c r="CC104" s="40">
        <v>0.23</v>
      </c>
      <c r="CD104" s="40">
        <v>0.22</v>
      </c>
      <c r="CE104" s="40">
        <v>0.21</v>
      </c>
      <c r="CF104" s="40">
        <v>0.2</v>
      </c>
      <c r="CG104" s="40">
        <v>0.19</v>
      </c>
      <c r="CH104" s="40">
        <v>0.18</v>
      </c>
      <c r="CI104" s="40">
        <v>0.17</v>
      </c>
      <c r="CJ104" s="40">
        <v>0.16</v>
      </c>
      <c r="CK104" s="40">
        <v>0.15</v>
      </c>
      <c r="CL104" s="40">
        <v>0.14000000000000001</v>
      </c>
      <c r="CM104" s="40">
        <v>0.13</v>
      </c>
      <c r="CN104" s="40">
        <v>0.12</v>
      </c>
      <c r="CO104" s="40">
        <v>0.11</v>
      </c>
      <c r="CP104" s="40">
        <v>0.09</v>
      </c>
      <c r="CQ104" s="40">
        <v>0.08</v>
      </c>
      <c r="CR104" s="40">
        <v>7.0000000000000007E-2</v>
      </c>
      <c r="CS104" s="40">
        <v>7.0000000000000007E-2</v>
      </c>
      <c r="CT104" s="40">
        <v>7.0000000000000007E-2</v>
      </c>
      <c r="CU104" s="40">
        <v>7.0000000000000007E-2</v>
      </c>
      <c r="CV104" s="40">
        <v>7.0000000000000007E-2</v>
      </c>
      <c r="CW104" s="40">
        <v>7.0000000000000007E-2</v>
      </c>
      <c r="CX104" s="40">
        <v>7.0000000000000007E-2</v>
      </c>
      <c r="CY104" s="41">
        <v>7.0000000000000007E-2</v>
      </c>
    </row>
    <row r="105" spans="4:103" ht="3" customHeight="1" x14ac:dyDescent="0.15">
      <c r="D105" s="39">
        <v>1</v>
      </c>
      <c r="E105" s="40">
        <v>0.99</v>
      </c>
      <c r="F105" s="40">
        <v>0.98</v>
      </c>
      <c r="G105" s="40">
        <v>0.97</v>
      </c>
      <c r="H105" s="40">
        <v>0.96</v>
      </c>
      <c r="I105" s="40">
        <v>0.95</v>
      </c>
      <c r="J105" s="40">
        <v>0.94</v>
      </c>
      <c r="K105" s="40">
        <v>0.93</v>
      </c>
      <c r="L105" s="40">
        <v>0.92</v>
      </c>
      <c r="M105" s="40">
        <v>0.91</v>
      </c>
      <c r="N105" s="40">
        <v>0.9</v>
      </c>
      <c r="O105" s="40">
        <v>0.89</v>
      </c>
      <c r="P105" s="40">
        <v>0.88</v>
      </c>
      <c r="Q105" s="40">
        <v>0.87</v>
      </c>
      <c r="R105" s="40">
        <v>0.86</v>
      </c>
      <c r="S105" s="40">
        <v>0.85</v>
      </c>
      <c r="T105" s="40">
        <v>0.84</v>
      </c>
      <c r="U105" s="40">
        <v>0.83</v>
      </c>
      <c r="V105" s="40">
        <v>0.82</v>
      </c>
      <c r="W105" s="40">
        <v>0.81</v>
      </c>
      <c r="X105" s="40">
        <v>0.8</v>
      </c>
      <c r="Y105" s="40">
        <v>0.79</v>
      </c>
      <c r="Z105" s="40">
        <v>0.78</v>
      </c>
      <c r="AA105" s="40">
        <v>0.77</v>
      </c>
      <c r="AB105" s="40">
        <v>0.76</v>
      </c>
      <c r="AC105" s="40">
        <v>0.75</v>
      </c>
      <c r="AD105" s="40">
        <v>0.74</v>
      </c>
      <c r="AE105" s="40">
        <v>0.73</v>
      </c>
      <c r="AF105" s="40">
        <v>0.72</v>
      </c>
      <c r="AG105" s="40">
        <v>0.71</v>
      </c>
      <c r="AH105" s="40">
        <v>0.7</v>
      </c>
      <c r="AI105" s="40">
        <v>0.69</v>
      </c>
      <c r="AJ105" s="40">
        <v>0.68</v>
      </c>
      <c r="AK105" s="40">
        <v>0.67</v>
      </c>
      <c r="AL105" s="40">
        <v>0.66</v>
      </c>
      <c r="AM105" s="40">
        <v>0.65</v>
      </c>
      <c r="AN105" s="40">
        <v>0.64</v>
      </c>
      <c r="AO105" s="40">
        <v>0.63</v>
      </c>
      <c r="AP105" s="40">
        <v>0.62</v>
      </c>
      <c r="AQ105" s="40">
        <v>0.61</v>
      </c>
      <c r="AR105" s="40">
        <v>0.6</v>
      </c>
      <c r="AS105" s="40">
        <v>0.59</v>
      </c>
      <c r="AT105" s="40">
        <v>0.57999999999999996</v>
      </c>
      <c r="AU105" s="40">
        <v>0.56999999999999995</v>
      </c>
      <c r="AV105" s="40">
        <v>0.56000000000000005</v>
      </c>
      <c r="AW105" s="40">
        <v>0.55000000000000004</v>
      </c>
      <c r="AX105" s="40">
        <v>0.54</v>
      </c>
      <c r="AY105" s="40">
        <v>0.53</v>
      </c>
      <c r="AZ105" s="40">
        <v>0.52</v>
      </c>
      <c r="BA105" s="40">
        <v>0.51</v>
      </c>
      <c r="BB105" s="40">
        <v>0.5</v>
      </c>
      <c r="BC105" s="40">
        <v>0.49</v>
      </c>
      <c r="BD105" s="40">
        <v>0.48</v>
      </c>
      <c r="BE105" s="40">
        <v>0.47</v>
      </c>
      <c r="BF105" s="40">
        <v>0.46</v>
      </c>
      <c r="BG105" s="40">
        <v>0.45</v>
      </c>
      <c r="BH105" s="40">
        <v>0.44</v>
      </c>
      <c r="BI105" s="40">
        <v>0.43</v>
      </c>
      <c r="BJ105" s="40">
        <v>0.42</v>
      </c>
      <c r="BK105" s="40">
        <v>0.41</v>
      </c>
      <c r="BL105" s="40">
        <v>0.4</v>
      </c>
      <c r="BM105" s="40">
        <v>0.39</v>
      </c>
      <c r="BN105" s="40">
        <v>0.38</v>
      </c>
      <c r="BO105" s="40">
        <v>0.37</v>
      </c>
      <c r="BP105" s="40">
        <v>0.36</v>
      </c>
      <c r="BQ105" s="40">
        <v>0.35</v>
      </c>
      <c r="BR105" s="40">
        <v>0.34</v>
      </c>
      <c r="BS105" s="40">
        <v>0.33</v>
      </c>
      <c r="BT105" s="40">
        <v>0.32</v>
      </c>
      <c r="BU105" s="40">
        <v>0.31</v>
      </c>
      <c r="BV105" s="40">
        <v>0.3</v>
      </c>
      <c r="BW105" s="40">
        <v>0.28999999999999998</v>
      </c>
      <c r="BX105" s="40">
        <v>0.28000000000000003</v>
      </c>
      <c r="BY105" s="40">
        <v>0.27</v>
      </c>
      <c r="BZ105" s="40">
        <v>0.26</v>
      </c>
      <c r="CA105" s="40">
        <v>0.25</v>
      </c>
      <c r="CB105" s="40">
        <v>0.24</v>
      </c>
      <c r="CC105" s="40">
        <v>0.23</v>
      </c>
      <c r="CD105" s="40">
        <v>0.22</v>
      </c>
      <c r="CE105" s="40">
        <v>0.21</v>
      </c>
      <c r="CF105" s="40">
        <v>0.2</v>
      </c>
      <c r="CG105" s="40">
        <v>0.19</v>
      </c>
      <c r="CH105" s="40">
        <v>0.18</v>
      </c>
      <c r="CI105" s="40">
        <v>0.17</v>
      </c>
      <c r="CJ105" s="40">
        <v>0.16</v>
      </c>
      <c r="CK105" s="40">
        <v>0.15</v>
      </c>
      <c r="CL105" s="40">
        <v>0.14000000000000001</v>
      </c>
      <c r="CM105" s="40">
        <v>0.13</v>
      </c>
      <c r="CN105" s="40">
        <v>0.12</v>
      </c>
      <c r="CO105" s="40">
        <v>0.11</v>
      </c>
      <c r="CP105" s="40">
        <v>0.09</v>
      </c>
      <c r="CQ105" s="40">
        <v>0.08</v>
      </c>
      <c r="CR105" s="40">
        <v>0.08</v>
      </c>
      <c r="CS105" s="40">
        <v>7.0000000000000007E-2</v>
      </c>
      <c r="CT105" s="40">
        <v>0.06</v>
      </c>
      <c r="CU105" s="40">
        <v>0.06</v>
      </c>
      <c r="CV105" s="40">
        <v>0.06</v>
      </c>
      <c r="CW105" s="40">
        <v>0.06</v>
      </c>
      <c r="CX105" s="40">
        <v>0.06</v>
      </c>
      <c r="CY105" s="41">
        <v>0.06</v>
      </c>
    </row>
    <row r="106" spans="4:103" ht="3" customHeight="1" x14ac:dyDescent="0.15">
      <c r="D106" s="39">
        <v>1</v>
      </c>
      <c r="E106" s="40">
        <v>0.99</v>
      </c>
      <c r="F106" s="40">
        <v>0.98</v>
      </c>
      <c r="G106" s="40">
        <v>0.97</v>
      </c>
      <c r="H106" s="40">
        <v>0.96</v>
      </c>
      <c r="I106" s="40">
        <v>0.95</v>
      </c>
      <c r="J106" s="40">
        <v>0.94</v>
      </c>
      <c r="K106" s="40">
        <v>0.93</v>
      </c>
      <c r="L106" s="40">
        <v>0.92</v>
      </c>
      <c r="M106" s="40">
        <v>0.91</v>
      </c>
      <c r="N106" s="40">
        <v>0.9</v>
      </c>
      <c r="O106" s="40">
        <v>0.89</v>
      </c>
      <c r="P106" s="40">
        <v>0.88</v>
      </c>
      <c r="Q106" s="40">
        <v>0.87</v>
      </c>
      <c r="R106" s="40">
        <v>0.86</v>
      </c>
      <c r="S106" s="40">
        <v>0.85</v>
      </c>
      <c r="T106" s="40">
        <v>0.84</v>
      </c>
      <c r="U106" s="40">
        <v>0.83</v>
      </c>
      <c r="V106" s="40">
        <v>0.82</v>
      </c>
      <c r="W106" s="40">
        <v>0.81</v>
      </c>
      <c r="X106" s="40">
        <v>0.8</v>
      </c>
      <c r="Y106" s="40">
        <v>0.79</v>
      </c>
      <c r="Z106" s="40">
        <v>0.78</v>
      </c>
      <c r="AA106" s="40">
        <v>0.77</v>
      </c>
      <c r="AB106" s="40">
        <v>0.76</v>
      </c>
      <c r="AC106" s="40">
        <v>0.75</v>
      </c>
      <c r="AD106" s="40">
        <v>0.74</v>
      </c>
      <c r="AE106" s="40">
        <v>0.73</v>
      </c>
      <c r="AF106" s="40">
        <v>0.72</v>
      </c>
      <c r="AG106" s="40">
        <v>0.71</v>
      </c>
      <c r="AH106" s="40">
        <v>0.7</v>
      </c>
      <c r="AI106" s="40">
        <v>0.69</v>
      </c>
      <c r="AJ106" s="40">
        <v>0.68</v>
      </c>
      <c r="AK106" s="40">
        <v>0.67</v>
      </c>
      <c r="AL106" s="40">
        <v>0.66</v>
      </c>
      <c r="AM106" s="40">
        <v>0.65</v>
      </c>
      <c r="AN106" s="40">
        <v>0.64</v>
      </c>
      <c r="AO106" s="40">
        <v>0.63</v>
      </c>
      <c r="AP106" s="40">
        <v>0.62</v>
      </c>
      <c r="AQ106" s="40">
        <v>0.61</v>
      </c>
      <c r="AR106" s="40">
        <v>0.6</v>
      </c>
      <c r="AS106" s="40">
        <v>0.59</v>
      </c>
      <c r="AT106" s="40">
        <v>0.57999999999999996</v>
      </c>
      <c r="AU106" s="40">
        <v>0.56999999999999995</v>
      </c>
      <c r="AV106" s="40">
        <v>0.56000000000000005</v>
      </c>
      <c r="AW106" s="40">
        <v>0.55000000000000004</v>
      </c>
      <c r="AX106" s="40">
        <v>0.54</v>
      </c>
      <c r="AY106" s="40">
        <v>0.53</v>
      </c>
      <c r="AZ106" s="40">
        <v>0.52</v>
      </c>
      <c r="BA106" s="40">
        <v>0.51</v>
      </c>
      <c r="BB106" s="40">
        <v>0.5</v>
      </c>
      <c r="BC106" s="40">
        <v>0.49</v>
      </c>
      <c r="BD106" s="40">
        <v>0.48</v>
      </c>
      <c r="BE106" s="40">
        <v>0.47</v>
      </c>
      <c r="BF106" s="40">
        <v>0.46</v>
      </c>
      <c r="BG106" s="40">
        <v>0.45</v>
      </c>
      <c r="BH106" s="40">
        <v>0.44</v>
      </c>
      <c r="BI106" s="40">
        <v>0.43</v>
      </c>
      <c r="BJ106" s="40">
        <v>0.42</v>
      </c>
      <c r="BK106" s="40">
        <v>0.41</v>
      </c>
      <c r="BL106" s="40">
        <v>0.4</v>
      </c>
      <c r="BM106" s="40">
        <v>0.39</v>
      </c>
      <c r="BN106" s="40">
        <v>0.38</v>
      </c>
      <c r="BO106" s="40">
        <v>0.37</v>
      </c>
      <c r="BP106" s="40">
        <v>0.36</v>
      </c>
      <c r="BQ106" s="40">
        <v>0.35</v>
      </c>
      <c r="BR106" s="40">
        <v>0.34</v>
      </c>
      <c r="BS106" s="40">
        <v>0.33</v>
      </c>
      <c r="BT106" s="40">
        <v>0.32</v>
      </c>
      <c r="BU106" s="40">
        <v>0.31</v>
      </c>
      <c r="BV106" s="40">
        <v>0.3</v>
      </c>
      <c r="BW106" s="40">
        <v>0.28999999999999998</v>
      </c>
      <c r="BX106" s="40">
        <v>0.28000000000000003</v>
      </c>
      <c r="BY106" s="40">
        <v>0.27</v>
      </c>
      <c r="BZ106" s="40">
        <v>0.26</v>
      </c>
      <c r="CA106" s="40">
        <v>0.25</v>
      </c>
      <c r="CB106" s="40">
        <v>0.24</v>
      </c>
      <c r="CC106" s="40">
        <v>0.23</v>
      </c>
      <c r="CD106" s="40">
        <v>0.22</v>
      </c>
      <c r="CE106" s="40">
        <v>0.21</v>
      </c>
      <c r="CF106" s="40">
        <v>0.2</v>
      </c>
      <c r="CG106" s="40">
        <v>0.19</v>
      </c>
      <c r="CH106" s="40">
        <v>0.18</v>
      </c>
      <c r="CI106" s="40">
        <v>0.17</v>
      </c>
      <c r="CJ106" s="40">
        <v>0.16</v>
      </c>
      <c r="CK106" s="40">
        <v>0.15</v>
      </c>
      <c r="CL106" s="40">
        <v>0.14000000000000001</v>
      </c>
      <c r="CM106" s="40">
        <v>0.13</v>
      </c>
      <c r="CN106" s="40">
        <v>0.12</v>
      </c>
      <c r="CO106" s="40">
        <v>0.11</v>
      </c>
      <c r="CP106" s="40">
        <v>0.09</v>
      </c>
      <c r="CQ106" s="40">
        <v>0.08</v>
      </c>
      <c r="CR106" s="40">
        <v>0.08</v>
      </c>
      <c r="CS106" s="40">
        <v>7.0000000000000007E-2</v>
      </c>
      <c r="CT106" s="40">
        <v>0.06</v>
      </c>
      <c r="CU106" s="40">
        <v>0.05</v>
      </c>
      <c r="CV106" s="40">
        <v>0.05</v>
      </c>
      <c r="CW106" s="40">
        <v>0.05</v>
      </c>
      <c r="CX106" s="40">
        <v>0.05</v>
      </c>
      <c r="CY106" s="41">
        <v>0.05</v>
      </c>
    </row>
    <row r="107" spans="4:103" ht="3" customHeight="1" x14ac:dyDescent="0.15">
      <c r="D107" s="39">
        <v>1</v>
      </c>
      <c r="E107" s="40">
        <v>0.99</v>
      </c>
      <c r="F107" s="40">
        <v>0.98</v>
      </c>
      <c r="G107" s="40">
        <v>0.97</v>
      </c>
      <c r="H107" s="40">
        <v>0.96</v>
      </c>
      <c r="I107" s="40">
        <v>0.95</v>
      </c>
      <c r="J107" s="40">
        <v>0.94</v>
      </c>
      <c r="K107" s="40">
        <v>0.93</v>
      </c>
      <c r="L107" s="40">
        <v>0.92</v>
      </c>
      <c r="M107" s="40">
        <v>0.91</v>
      </c>
      <c r="N107" s="40">
        <v>0.9</v>
      </c>
      <c r="O107" s="40">
        <v>0.89</v>
      </c>
      <c r="P107" s="40">
        <v>0.88</v>
      </c>
      <c r="Q107" s="40">
        <v>0.87</v>
      </c>
      <c r="R107" s="40">
        <v>0.86</v>
      </c>
      <c r="S107" s="40">
        <v>0.85</v>
      </c>
      <c r="T107" s="40">
        <v>0.84</v>
      </c>
      <c r="U107" s="40">
        <v>0.83</v>
      </c>
      <c r="V107" s="40">
        <v>0.82</v>
      </c>
      <c r="W107" s="40">
        <v>0.81</v>
      </c>
      <c r="X107" s="40">
        <v>0.8</v>
      </c>
      <c r="Y107" s="40">
        <v>0.79</v>
      </c>
      <c r="Z107" s="40">
        <v>0.78</v>
      </c>
      <c r="AA107" s="40">
        <v>0.77</v>
      </c>
      <c r="AB107" s="40">
        <v>0.76</v>
      </c>
      <c r="AC107" s="40">
        <v>0.75</v>
      </c>
      <c r="AD107" s="40">
        <v>0.74</v>
      </c>
      <c r="AE107" s="40">
        <v>0.73</v>
      </c>
      <c r="AF107" s="40">
        <v>0.72</v>
      </c>
      <c r="AG107" s="40">
        <v>0.71</v>
      </c>
      <c r="AH107" s="40">
        <v>0.7</v>
      </c>
      <c r="AI107" s="40">
        <v>0.69</v>
      </c>
      <c r="AJ107" s="40">
        <v>0.68</v>
      </c>
      <c r="AK107" s="40">
        <v>0.67</v>
      </c>
      <c r="AL107" s="40">
        <v>0.66</v>
      </c>
      <c r="AM107" s="40">
        <v>0.65</v>
      </c>
      <c r="AN107" s="40">
        <v>0.64</v>
      </c>
      <c r="AO107" s="40">
        <v>0.63</v>
      </c>
      <c r="AP107" s="40">
        <v>0.62</v>
      </c>
      <c r="AQ107" s="40">
        <v>0.61</v>
      </c>
      <c r="AR107" s="40">
        <v>0.6</v>
      </c>
      <c r="AS107" s="40">
        <v>0.59</v>
      </c>
      <c r="AT107" s="40">
        <v>0.57999999999999996</v>
      </c>
      <c r="AU107" s="40">
        <v>0.56999999999999995</v>
      </c>
      <c r="AV107" s="40">
        <v>0.56000000000000005</v>
      </c>
      <c r="AW107" s="40">
        <v>0.55000000000000004</v>
      </c>
      <c r="AX107" s="40">
        <v>0.54</v>
      </c>
      <c r="AY107" s="40">
        <v>0.53</v>
      </c>
      <c r="AZ107" s="40">
        <v>0.52</v>
      </c>
      <c r="BA107" s="40">
        <v>0.51</v>
      </c>
      <c r="BB107" s="40">
        <v>0.5</v>
      </c>
      <c r="BC107" s="40">
        <v>0.49</v>
      </c>
      <c r="BD107" s="40">
        <v>0.48</v>
      </c>
      <c r="BE107" s="40">
        <v>0.47</v>
      </c>
      <c r="BF107" s="40">
        <v>0.46</v>
      </c>
      <c r="BG107" s="40">
        <v>0.45</v>
      </c>
      <c r="BH107" s="40">
        <v>0.44</v>
      </c>
      <c r="BI107" s="40">
        <v>0.43</v>
      </c>
      <c r="BJ107" s="40">
        <v>0.42</v>
      </c>
      <c r="BK107" s="40">
        <v>0.41</v>
      </c>
      <c r="BL107" s="40">
        <v>0.4</v>
      </c>
      <c r="BM107" s="40">
        <v>0.39</v>
      </c>
      <c r="BN107" s="40">
        <v>0.38</v>
      </c>
      <c r="BO107" s="40">
        <v>0.37</v>
      </c>
      <c r="BP107" s="40">
        <v>0.36</v>
      </c>
      <c r="BQ107" s="40">
        <v>0.35</v>
      </c>
      <c r="BR107" s="40">
        <v>0.34</v>
      </c>
      <c r="BS107" s="40">
        <v>0.33</v>
      </c>
      <c r="BT107" s="40">
        <v>0.32</v>
      </c>
      <c r="BU107" s="40">
        <v>0.31</v>
      </c>
      <c r="BV107" s="40">
        <v>0.3</v>
      </c>
      <c r="BW107" s="40">
        <v>0.28999999999999998</v>
      </c>
      <c r="BX107" s="40">
        <v>0.28000000000000003</v>
      </c>
      <c r="BY107" s="40">
        <v>0.27</v>
      </c>
      <c r="BZ107" s="40">
        <v>0.26</v>
      </c>
      <c r="CA107" s="40">
        <v>0.25</v>
      </c>
      <c r="CB107" s="40">
        <v>0.24</v>
      </c>
      <c r="CC107" s="40">
        <v>0.23</v>
      </c>
      <c r="CD107" s="40">
        <v>0.22</v>
      </c>
      <c r="CE107" s="40">
        <v>0.21</v>
      </c>
      <c r="CF107" s="40">
        <v>0.2</v>
      </c>
      <c r="CG107" s="40">
        <v>0.19</v>
      </c>
      <c r="CH107" s="40">
        <v>0.18</v>
      </c>
      <c r="CI107" s="40">
        <v>0.17</v>
      </c>
      <c r="CJ107" s="40">
        <v>0.16</v>
      </c>
      <c r="CK107" s="40">
        <v>0.15</v>
      </c>
      <c r="CL107" s="40">
        <v>0.14000000000000001</v>
      </c>
      <c r="CM107" s="40">
        <v>0.13</v>
      </c>
      <c r="CN107" s="40">
        <v>0.12</v>
      </c>
      <c r="CO107" s="40">
        <v>0.11</v>
      </c>
      <c r="CP107" s="40">
        <v>0.09</v>
      </c>
      <c r="CQ107" s="40">
        <v>0.08</v>
      </c>
      <c r="CR107" s="40">
        <v>0.08</v>
      </c>
      <c r="CS107" s="40">
        <v>7.0000000000000007E-2</v>
      </c>
      <c r="CT107" s="40">
        <v>0.06</v>
      </c>
      <c r="CU107" s="40">
        <v>0.05</v>
      </c>
      <c r="CV107" s="40">
        <v>0.04</v>
      </c>
      <c r="CW107" s="40">
        <v>0.04</v>
      </c>
      <c r="CX107" s="40">
        <v>0.04</v>
      </c>
      <c r="CY107" s="41">
        <v>0.04</v>
      </c>
    </row>
    <row r="108" spans="4:103" ht="3" customHeight="1" x14ac:dyDescent="0.15">
      <c r="D108" s="39">
        <v>1</v>
      </c>
      <c r="E108" s="40">
        <v>0.99</v>
      </c>
      <c r="F108" s="40">
        <v>0.98</v>
      </c>
      <c r="G108" s="40">
        <v>0.97</v>
      </c>
      <c r="H108" s="40">
        <v>0.96</v>
      </c>
      <c r="I108" s="40">
        <v>0.95</v>
      </c>
      <c r="J108" s="40">
        <v>0.94</v>
      </c>
      <c r="K108" s="40">
        <v>0.93</v>
      </c>
      <c r="L108" s="40">
        <v>0.92</v>
      </c>
      <c r="M108" s="40">
        <v>0.91</v>
      </c>
      <c r="N108" s="40">
        <v>0.9</v>
      </c>
      <c r="O108" s="40">
        <v>0.89</v>
      </c>
      <c r="P108" s="40">
        <v>0.88</v>
      </c>
      <c r="Q108" s="40">
        <v>0.87</v>
      </c>
      <c r="R108" s="40">
        <v>0.86</v>
      </c>
      <c r="S108" s="40">
        <v>0.85</v>
      </c>
      <c r="T108" s="40">
        <v>0.84</v>
      </c>
      <c r="U108" s="40">
        <v>0.83</v>
      </c>
      <c r="V108" s="40">
        <v>0.82</v>
      </c>
      <c r="W108" s="40">
        <v>0.81</v>
      </c>
      <c r="X108" s="40">
        <v>0.8</v>
      </c>
      <c r="Y108" s="40">
        <v>0.79</v>
      </c>
      <c r="Z108" s="40">
        <v>0.78</v>
      </c>
      <c r="AA108" s="40">
        <v>0.77</v>
      </c>
      <c r="AB108" s="40">
        <v>0.76</v>
      </c>
      <c r="AC108" s="40">
        <v>0.75</v>
      </c>
      <c r="AD108" s="40">
        <v>0.74</v>
      </c>
      <c r="AE108" s="40">
        <v>0.73</v>
      </c>
      <c r="AF108" s="40">
        <v>0.72</v>
      </c>
      <c r="AG108" s="40">
        <v>0.71</v>
      </c>
      <c r="AH108" s="40">
        <v>0.7</v>
      </c>
      <c r="AI108" s="40">
        <v>0.69</v>
      </c>
      <c r="AJ108" s="40">
        <v>0.68</v>
      </c>
      <c r="AK108" s="40">
        <v>0.67</v>
      </c>
      <c r="AL108" s="40">
        <v>0.66</v>
      </c>
      <c r="AM108" s="40">
        <v>0.65</v>
      </c>
      <c r="AN108" s="40">
        <v>0.64</v>
      </c>
      <c r="AO108" s="40">
        <v>0.63</v>
      </c>
      <c r="AP108" s="40">
        <v>0.62</v>
      </c>
      <c r="AQ108" s="40">
        <v>0.61</v>
      </c>
      <c r="AR108" s="40">
        <v>0.6</v>
      </c>
      <c r="AS108" s="40">
        <v>0.59</v>
      </c>
      <c r="AT108" s="40">
        <v>0.57999999999999996</v>
      </c>
      <c r="AU108" s="40">
        <v>0.56999999999999995</v>
      </c>
      <c r="AV108" s="40">
        <v>0.56000000000000005</v>
      </c>
      <c r="AW108" s="40">
        <v>0.55000000000000004</v>
      </c>
      <c r="AX108" s="40">
        <v>0.54</v>
      </c>
      <c r="AY108" s="40">
        <v>0.53</v>
      </c>
      <c r="AZ108" s="40">
        <v>0.52</v>
      </c>
      <c r="BA108" s="40">
        <v>0.51</v>
      </c>
      <c r="BB108" s="40">
        <v>0.5</v>
      </c>
      <c r="BC108" s="40">
        <v>0.49</v>
      </c>
      <c r="BD108" s="40">
        <v>0.48</v>
      </c>
      <c r="BE108" s="40">
        <v>0.47</v>
      </c>
      <c r="BF108" s="40">
        <v>0.46</v>
      </c>
      <c r="BG108" s="40">
        <v>0.45</v>
      </c>
      <c r="BH108" s="40">
        <v>0.44</v>
      </c>
      <c r="BI108" s="40">
        <v>0.43</v>
      </c>
      <c r="BJ108" s="40">
        <v>0.42</v>
      </c>
      <c r="BK108" s="40">
        <v>0.41</v>
      </c>
      <c r="BL108" s="40">
        <v>0.4</v>
      </c>
      <c r="BM108" s="40">
        <v>0.39</v>
      </c>
      <c r="BN108" s="40">
        <v>0.38</v>
      </c>
      <c r="BO108" s="40">
        <v>0.37</v>
      </c>
      <c r="BP108" s="40">
        <v>0.36</v>
      </c>
      <c r="BQ108" s="40">
        <v>0.35</v>
      </c>
      <c r="BR108" s="40">
        <v>0.34</v>
      </c>
      <c r="BS108" s="40">
        <v>0.33</v>
      </c>
      <c r="BT108" s="40">
        <v>0.32</v>
      </c>
      <c r="BU108" s="40">
        <v>0.31</v>
      </c>
      <c r="BV108" s="40">
        <v>0.3</v>
      </c>
      <c r="BW108" s="40">
        <v>0.28999999999999998</v>
      </c>
      <c r="BX108" s="40">
        <v>0.28000000000000003</v>
      </c>
      <c r="BY108" s="40">
        <v>0.27</v>
      </c>
      <c r="BZ108" s="40">
        <v>0.26</v>
      </c>
      <c r="CA108" s="40">
        <v>0.25</v>
      </c>
      <c r="CB108" s="40">
        <v>0.24</v>
      </c>
      <c r="CC108" s="40">
        <v>0.23</v>
      </c>
      <c r="CD108" s="40">
        <v>0.22</v>
      </c>
      <c r="CE108" s="40">
        <v>0.21</v>
      </c>
      <c r="CF108" s="40">
        <v>0.2</v>
      </c>
      <c r="CG108" s="40">
        <v>0.19</v>
      </c>
      <c r="CH108" s="40">
        <v>0.18</v>
      </c>
      <c r="CI108" s="40">
        <v>0.17</v>
      </c>
      <c r="CJ108" s="40">
        <v>0.16</v>
      </c>
      <c r="CK108" s="40">
        <v>0.15</v>
      </c>
      <c r="CL108" s="40">
        <v>0.14000000000000001</v>
      </c>
      <c r="CM108" s="40">
        <v>0.13</v>
      </c>
      <c r="CN108" s="40">
        <v>0.12</v>
      </c>
      <c r="CO108" s="40">
        <v>0.11</v>
      </c>
      <c r="CP108" s="40">
        <v>0.09</v>
      </c>
      <c r="CQ108" s="40">
        <v>0.08</v>
      </c>
      <c r="CR108" s="40">
        <v>0.08</v>
      </c>
      <c r="CS108" s="40">
        <v>7.0000000000000007E-2</v>
      </c>
      <c r="CT108" s="40">
        <v>0.06</v>
      </c>
      <c r="CU108" s="40">
        <v>0.05</v>
      </c>
      <c r="CV108" s="40">
        <v>0.04</v>
      </c>
      <c r="CW108" s="40">
        <v>0.03</v>
      </c>
      <c r="CX108" s="40">
        <v>0.03</v>
      </c>
      <c r="CY108" s="41">
        <v>0.03</v>
      </c>
    </row>
    <row r="109" spans="4:103" ht="3" customHeight="1" x14ac:dyDescent="0.15">
      <c r="D109" s="39">
        <v>1</v>
      </c>
      <c r="E109" s="40">
        <v>0.99</v>
      </c>
      <c r="F109" s="40">
        <v>0.98</v>
      </c>
      <c r="G109" s="40">
        <v>0.97</v>
      </c>
      <c r="H109" s="40">
        <v>0.96</v>
      </c>
      <c r="I109" s="40">
        <v>0.95</v>
      </c>
      <c r="J109" s="40">
        <v>0.94</v>
      </c>
      <c r="K109" s="40">
        <v>0.93</v>
      </c>
      <c r="L109" s="40">
        <v>0.92</v>
      </c>
      <c r="M109" s="40">
        <v>0.91</v>
      </c>
      <c r="N109" s="40">
        <v>0.9</v>
      </c>
      <c r="O109" s="40">
        <v>0.89</v>
      </c>
      <c r="P109" s="40">
        <v>0.88</v>
      </c>
      <c r="Q109" s="40">
        <v>0.87</v>
      </c>
      <c r="R109" s="40">
        <v>0.86</v>
      </c>
      <c r="S109" s="40">
        <v>0.85</v>
      </c>
      <c r="T109" s="40">
        <v>0.84</v>
      </c>
      <c r="U109" s="40">
        <v>0.83</v>
      </c>
      <c r="V109" s="40">
        <v>0.82</v>
      </c>
      <c r="W109" s="40">
        <v>0.81</v>
      </c>
      <c r="X109" s="40">
        <v>0.8</v>
      </c>
      <c r="Y109" s="40">
        <v>0.79</v>
      </c>
      <c r="Z109" s="40">
        <v>0.78</v>
      </c>
      <c r="AA109" s="40">
        <v>0.77</v>
      </c>
      <c r="AB109" s="40">
        <v>0.76</v>
      </c>
      <c r="AC109" s="40">
        <v>0.75</v>
      </c>
      <c r="AD109" s="40">
        <v>0.74</v>
      </c>
      <c r="AE109" s="40">
        <v>0.73</v>
      </c>
      <c r="AF109" s="40">
        <v>0.72</v>
      </c>
      <c r="AG109" s="40">
        <v>0.71</v>
      </c>
      <c r="AH109" s="40">
        <v>0.7</v>
      </c>
      <c r="AI109" s="40">
        <v>0.69</v>
      </c>
      <c r="AJ109" s="40">
        <v>0.68</v>
      </c>
      <c r="AK109" s="40">
        <v>0.67</v>
      </c>
      <c r="AL109" s="40">
        <v>0.66</v>
      </c>
      <c r="AM109" s="40">
        <v>0.65</v>
      </c>
      <c r="AN109" s="40">
        <v>0.64</v>
      </c>
      <c r="AO109" s="40">
        <v>0.63</v>
      </c>
      <c r="AP109" s="40">
        <v>0.62</v>
      </c>
      <c r="AQ109" s="40">
        <v>0.61</v>
      </c>
      <c r="AR109" s="40">
        <v>0.6</v>
      </c>
      <c r="AS109" s="40">
        <v>0.59</v>
      </c>
      <c r="AT109" s="40">
        <v>0.57999999999999996</v>
      </c>
      <c r="AU109" s="40">
        <v>0.56999999999999995</v>
      </c>
      <c r="AV109" s="40">
        <v>0.56000000000000005</v>
      </c>
      <c r="AW109" s="40">
        <v>0.55000000000000004</v>
      </c>
      <c r="AX109" s="40">
        <v>0.54</v>
      </c>
      <c r="AY109" s="40">
        <v>0.53</v>
      </c>
      <c r="AZ109" s="40">
        <v>0.52</v>
      </c>
      <c r="BA109" s="40">
        <v>0.51</v>
      </c>
      <c r="BB109" s="40">
        <v>0.5</v>
      </c>
      <c r="BC109" s="40">
        <v>0.49</v>
      </c>
      <c r="BD109" s="40">
        <v>0.48</v>
      </c>
      <c r="BE109" s="40">
        <v>0.47</v>
      </c>
      <c r="BF109" s="40">
        <v>0.46</v>
      </c>
      <c r="BG109" s="40">
        <v>0.45</v>
      </c>
      <c r="BH109" s="40">
        <v>0.44</v>
      </c>
      <c r="BI109" s="40">
        <v>0.43</v>
      </c>
      <c r="BJ109" s="40">
        <v>0.42</v>
      </c>
      <c r="BK109" s="40">
        <v>0.41</v>
      </c>
      <c r="BL109" s="40">
        <v>0.4</v>
      </c>
      <c r="BM109" s="40">
        <v>0.39</v>
      </c>
      <c r="BN109" s="40">
        <v>0.38</v>
      </c>
      <c r="BO109" s="40">
        <v>0.37</v>
      </c>
      <c r="BP109" s="40">
        <v>0.36</v>
      </c>
      <c r="BQ109" s="40">
        <v>0.35</v>
      </c>
      <c r="BR109" s="40">
        <v>0.34</v>
      </c>
      <c r="BS109" s="40">
        <v>0.33</v>
      </c>
      <c r="BT109" s="40">
        <v>0.32</v>
      </c>
      <c r="BU109" s="40">
        <v>0.31</v>
      </c>
      <c r="BV109" s="40">
        <v>0.3</v>
      </c>
      <c r="BW109" s="40">
        <v>0.28999999999999998</v>
      </c>
      <c r="BX109" s="40">
        <v>0.28000000000000003</v>
      </c>
      <c r="BY109" s="40">
        <v>0.27</v>
      </c>
      <c r="BZ109" s="40">
        <v>0.26</v>
      </c>
      <c r="CA109" s="40">
        <v>0.25</v>
      </c>
      <c r="CB109" s="40">
        <v>0.24</v>
      </c>
      <c r="CC109" s="40">
        <v>0.23</v>
      </c>
      <c r="CD109" s="40">
        <v>0.22</v>
      </c>
      <c r="CE109" s="40">
        <v>0.21</v>
      </c>
      <c r="CF109" s="40">
        <v>0.2</v>
      </c>
      <c r="CG109" s="40">
        <v>0.19</v>
      </c>
      <c r="CH109" s="40">
        <v>0.18</v>
      </c>
      <c r="CI109" s="40">
        <v>0.17</v>
      </c>
      <c r="CJ109" s="40">
        <v>0.16</v>
      </c>
      <c r="CK109" s="40">
        <v>0.15</v>
      </c>
      <c r="CL109" s="40">
        <v>0.14000000000000001</v>
      </c>
      <c r="CM109" s="40">
        <v>0.13</v>
      </c>
      <c r="CN109" s="40">
        <v>0.12</v>
      </c>
      <c r="CO109" s="40">
        <v>0.11</v>
      </c>
      <c r="CP109" s="40">
        <v>0.09</v>
      </c>
      <c r="CQ109" s="40">
        <v>0.08</v>
      </c>
      <c r="CR109" s="40">
        <v>0.08</v>
      </c>
      <c r="CS109" s="40">
        <v>7.0000000000000007E-2</v>
      </c>
      <c r="CT109" s="40">
        <v>0.06</v>
      </c>
      <c r="CU109" s="40">
        <v>0.05</v>
      </c>
      <c r="CV109" s="40">
        <v>0.04</v>
      </c>
      <c r="CW109" s="40">
        <v>0.03</v>
      </c>
      <c r="CX109" s="40">
        <v>0.02</v>
      </c>
      <c r="CY109" s="41">
        <v>0.02</v>
      </c>
    </row>
    <row r="110" spans="4:103" ht="3" customHeight="1" thickBot="1" x14ac:dyDescent="0.2">
      <c r="D110" s="42">
        <v>1</v>
      </c>
      <c r="E110" s="43">
        <v>0.99</v>
      </c>
      <c r="F110" s="43">
        <v>0.98</v>
      </c>
      <c r="G110" s="43">
        <v>0.97</v>
      </c>
      <c r="H110" s="43">
        <v>0.96</v>
      </c>
      <c r="I110" s="43">
        <v>0.95</v>
      </c>
      <c r="J110" s="43">
        <v>0.94</v>
      </c>
      <c r="K110" s="43">
        <v>0.93</v>
      </c>
      <c r="L110" s="43">
        <v>0.92</v>
      </c>
      <c r="M110" s="43">
        <v>0.91</v>
      </c>
      <c r="N110" s="43">
        <v>0.9</v>
      </c>
      <c r="O110" s="43">
        <v>0.89</v>
      </c>
      <c r="P110" s="43">
        <v>0.88</v>
      </c>
      <c r="Q110" s="43">
        <v>0.87</v>
      </c>
      <c r="R110" s="43">
        <v>0.86</v>
      </c>
      <c r="S110" s="43">
        <v>0.85</v>
      </c>
      <c r="T110" s="43">
        <v>0.84</v>
      </c>
      <c r="U110" s="43">
        <v>0.83</v>
      </c>
      <c r="V110" s="43">
        <v>0.82</v>
      </c>
      <c r="W110" s="43">
        <v>0.81</v>
      </c>
      <c r="X110" s="43">
        <v>0.8</v>
      </c>
      <c r="Y110" s="43">
        <v>0.79</v>
      </c>
      <c r="Z110" s="43">
        <v>0.78</v>
      </c>
      <c r="AA110" s="43">
        <v>0.77</v>
      </c>
      <c r="AB110" s="43">
        <v>0.76</v>
      </c>
      <c r="AC110" s="43">
        <v>0.75</v>
      </c>
      <c r="AD110" s="43">
        <v>0.74</v>
      </c>
      <c r="AE110" s="43">
        <v>0.73</v>
      </c>
      <c r="AF110" s="43">
        <v>0.72</v>
      </c>
      <c r="AG110" s="43">
        <v>0.71</v>
      </c>
      <c r="AH110" s="43">
        <v>0.7</v>
      </c>
      <c r="AI110" s="43">
        <v>0.69</v>
      </c>
      <c r="AJ110" s="43">
        <v>0.68</v>
      </c>
      <c r="AK110" s="43">
        <v>0.67</v>
      </c>
      <c r="AL110" s="43">
        <v>0.66</v>
      </c>
      <c r="AM110" s="43">
        <v>0.65</v>
      </c>
      <c r="AN110" s="43">
        <v>0.64</v>
      </c>
      <c r="AO110" s="43">
        <v>0.63</v>
      </c>
      <c r="AP110" s="43">
        <v>0.62</v>
      </c>
      <c r="AQ110" s="43">
        <v>0.61</v>
      </c>
      <c r="AR110" s="43">
        <v>0.6</v>
      </c>
      <c r="AS110" s="43">
        <v>0.59</v>
      </c>
      <c r="AT110" s="43">
        <v>0.57999999999999996</v>
      </c>
      <c r="AU110" s="43">
        <v>0.56999999999999995</v>
      </c>
      <c r="AV110" s="43">
        <v>0.56000000000000005</v>
      </c>
      <c r="AW110" s="43">
        <v>0.55000000000000004</v>
      </c>
      <c r="AX110" s="43">
        <v>0.54</v>
      </c>
      <c r="AY110" s="43">
        <v>0.53</v>
      </c>
      <c r="AZ110" s="43">
        <v>0.52</v>
      </c>
      <c r="BA110" s="43">
        <v>0.51</v>
      </c>
      <c r="BB110" s="43">
        <v>0.5</v>
      </c>
      <c r="BC110" s="43">
        <v>0.49</v>
      </c>
      <c r="BD110" s="43">
        <v>0.48</v>
      </c>
      <c r="BE110" s="43">
        <v>0.47</v>
      </c>
      <c r="BF110" s="43">
        <v>0.46</v>
      </c>
      <c r="BG110" s="43">
        <v>0.45</v>
      </c>
      <c r="BH110" s="43">
        <v>0.44</v>
      </c>
      <c r="BI110" s="43">
        <v>0.43</v>
      </c>
      <c r="BJ110" s="43">
        <v>0.42</v>
      </c>
      <c r="BK110" s="43">
        <v>0.41</v>
      </c>
      <c r="BL110" s="43">
        <v>0.4</v>
      </c>
      <c r="BM110" s="43">
        <v>0.39</v>
      </c>
      <c r="BN110" s="43">
        <v>0.38</v>
      </c>
      <c r="BO110" s="43">
        <v>0.37</v>
      </c>
      <c r="BP110" s="43">
        <v>0.36</v>
      </c>
      <c r="BQ110" s="43">
        <v>0.35</v>
      </c>
      <c r="BR110" s="43">
        <v>0.34</v>
      </c>
      <c r="BS110" s="43">
        <v>0.33</v>
      </c>
      <c r="BT110" s="43">
        <v>0.32</v>
      </c>
      <c r="BU110" s="43">
        <v>0.31</v>
      </c>
      <c r="BV110" s="43">
        <v>0.3</v>
      </c>
      <c r="BW110" s="43">
        <v>0.28999999999999998</v>
      </c>
      <c r="BX110" s="43">
        <v>0.28000000000000003</v>
      </c>
      <c r="BY110" s="43">
        <v>0.27</v>
      </c>
      <c r="BZ110" s="43">
        <v>0.26</v>
      </c>
      <c r="CA110" s="43">
        <v>0.25</v>
      </c>
      <c r="CB110" s="43">
        <v>0.24</v>
      </c>
      <c r="CC110" s="43">
        <v>0.23</v>
      </c>
      <c r="CD110" s="43">
        <v>0.22</v>
      </c>
      <c r="CE110" s="43">
        <v>0.21</v>
      </c>
      <c r="CF110" s="43">
        <v>0.2</v>
      </c>
      <c r="CG110" s="43">
        <v>0.19</v>
      </c>
      <c r="CH110" s="43">
        <v>0.18</v>
      </c>
      <c r="CI110" s="43">
        <v>0.17</v>
      </c>
      <c r="CJ110" s="43">
        <v>0.16</v>
      </c>
      <c r="CK110" s="43">
        <v>0.15</v>
      </c>
      <c r="CL110" s="43">
        <v>0.14000000000000001</v>
      </c>
      <c r="CM110" s="43">
        <v>0.13</v>
      </c>
      <c r="CN110" s="43">
        <v>0.12</v>
      </c>
      <c r="CO110" s="43">
        <v>0.11</v>
      </c>
      <c r="CP110" s="43">
        <v>0.09</v>
      </c>
      <c r="CQ110" s="43">
        <v>0.08</v>
      </c>
      <c r="CR110" s="43">
        <v>0.08</v>
      </c>
      <c r="CS110" s="43">
        <v>7.0000000000000007E-2</v>
      </c>
      <c r="CT110" s="43">
        <v>0.06</v>
      </c>
      <c r="CU110" s="43">
        <v>0.05</v>
      </c>
      <c r="CV110" s="43">
        <v>0.04</v>
      </c>
      <c r="CW110" s="43">
        <v>0.03</v>
      </c>
      <c r="CX110" s="43">
        <v>0.02</v>
      </c>
      <c r="CY110" s="44">
        <v>0.01</v>
      </c>
    </row>
    <row r="111" spans="4:103" ht="3" customHeight="1" thickTop="1" x14ac:dyDescent="0.15"/>
    <row r="113" spans="104:104" x14ac:dyDescent="0.15">
      <c r="CZ113" s="35">
        <v>0.56000000000000005</v>
      </c>
    </row>
  </sheetData>
  <sheetProtection algorithmName="SHA-512" hashValue="WSHiwFyjGIqEFBIhz+RP/baB2iffFNICcnkCUKfqguOzjCNJbhdRvMAA8wJooqAzw6te/aezqOG+da4/ipzQXA==" saltValue="gT1gAforHMLFP4x+EZf0Vw==" spinCount="100000" sheet="1" scenarios="1"/>
  <mergeCells count="4">
    <mergeCell ref="G8:CP8"/>
    <mergeCell ref="B2:BV4"/>
    <mergeCell ref="DA12:DC32"/>
    <mergeCell ref="DA43:DB55"/>
  </mergeCells>
  <conditionalFormatting sqref="D11:CY110">
    <cfRule type="cellIs" dxfId="15" priority="1" operator="lessThanOrEqual">
      <formula>$C$6</formula>
    </cfRule>
    <cfRule type="cellIs" dxfId="14" priority="2" operator="lessThanOrEqual">
      <formula>$C$7</formula>
    </cfRule>
    <cfRule type="cellIs" dxfId="13" priority="3" operator="lessThanOrEqual">
      <formula>$C$8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38"/>
  <sheetViews>
    <sheetView workbookViewId="0"/>
  </sheetViews>
  <sheetFormatPr defaultColWidth="8.6640625" defaultRowHeight="14.4" x14ac:dyDescent="0.3"/>
  <cols>
    <col min="11" max="20" width="4.6640625" customWidth="1"/>
    <col min="22" max="31" width="4.6640625" customWidth="1"/>
  </cols>
  <sheetData>
    <row r="1" spans="1:8" x14ac:dyDescent="0.3">
      <c r="B1">
        <f>IF('Indicator 14'!B$7="",NA(),'Indicator 14'!B$7)</f>
        <v>2010</v>
      </c>
      <c r="C1">
        <f>IF('Indicator 14'!C$7="",NA(),'Indicator 14'!C$7)</f>
        <v>2011</v>
      </c>
      <c r="D1">
        <f>IF('Indicator 14'!D$7="",NA(),'Indicator 14'!D$7)</f>
        <v>2012</v>
      </c>
      <c r="E1">
        <f>IF('Indicator 14'!E$7="",NA(),'Indicator 14'!E$7)</f>
        <v>2013</v>
      </c>
      <c r="F1">
        <f>IF('Indicator 14'!F$7="",NA(),'Indicator 14'!F$7)</f>
        <v>2014</v>
      </c>
      <c r="G1">
        <f>IF('Indicator 14'!G$7="",NA(),'Indicator 14'!G$7)</f>
        <v>2015</v>
      </c>
      <c r="H1">
        <f>IF('Indicator 14'!H$7="",NA(),'Indicator 14'!H$7)</f>
        <v>2016</v>
      </c>
    </row>
    <row r="2" spans="1:8" x14ac:dyDescent="0.3">
      <c r="A2" t="s">
        <v>143</v>
      </c>
      <c r="B2" s="4">
        <f>IF('Indicator 14'!B10="[Calculated]",NA(),'Indicator 14'!B10)</f>
        <v>0.4354505551252259</v>
      </c>
      <c r="C2" s="4">
        <f>IF('Indicator 14'!C10="[Calculated]",NA(),'Indicator 14'!C10)</f>
        <v>0.74465817388214994</v>
      </c>
      <c r="D2" s="4">
        <f>IF('Indicator 14'!D10="[Calculated]",NA(),'Indicator 14'!D10)</f>
        <v>0.43896312132549437</v>
      </c>
      <c r="E2" s="4">
        <f>IF('Indicator 14'!E10="[Calculated]",NA(),'Indicator 14'!E10)</f>
        <v>0.55254633317402158</v>
      </c>
      <c r="F2" s="4">
        <f>IF('Indicator 14'!F10="[Calculated]",NA(),'Indicator 14'!F10)</f>
        <v>0.44462741869081929</v>
      </c>
      <c r="G2" s="4">
        <f>IF('Indicator 14'!G10="[Calculated]",NA(),'Indicator 14'!G10)</f>
        <v>0.36078311097479937</v>
      </c>
      <c r="H2" s="4">
        <f>IF('Indicator 14'!H10="[Calculated]",NA(),'Indicator 14'!H10)</f>
        <v>0.35396575477268255</v>
      </c>
    </row>
    <row r="3" spans="1:8" x14ac:dyDescent="0.3">
      <c r="A3" t="s">
        <v>51</v>
      </c>
      <c r="B3" s="4">
        <f>IF('Indicator 14'!B11="",NA(),'Indicator 14'!B11)</f>
        <v>0.72</v>
      </c>
      <c r="C3" s="4">
        <f>IF('Indicator 14'!C11="",NA(),'Indicator 14'!C11)</f>
        <v>0.74</v>
      </c>
      <c r="D3" s="4">
        <f>IF('Indicator 14'!D11="",NA(),'Indicator 14'!D11)</f>
        <v>0.76</v>
      </c>
      <c r="E3" s="4">
        <f>IF('Indicator 14'!E11="",NA(),'Indicator 14'!E11)</f>
        <v>0.78</v>
      </c>
      <c r="F3" s="4">
        <f>IF('Indicator 14'!F11="",NA(),'Indicator 14'!F11)</f>
        <v>0.8</v>
      </c>
      <c r="G3" s="4">
        <f>IF('Indicator 14'!G11="",NA(),'Indicator 14'!G11)</f>
        <v>0.82</v>
      </c>
      <c r="H3" s="4">
        <f>IF('Indicator 14'!H11="",NA(),'Indicator 14'!H11)</f>
        <v>0.84</v>
      </c>
    </row>
    <row r="4" spans="1:8" x14ac:dyDescent="0.3">
      <c r="A4" t="s">
        <v>52</v>
      </c>
      <c r="B4">
        <v>1</v>
      </c>
      <c r="C4">
        <v>2</v>
      </c>
      <c r="D4">
        <v>3</v>
      </c>
      <c r="E4">
        <v>4</v>
      </c>
      <c r="F4">
        <v>5</v>
      </c>
      <c r="G4">
        <v>6</v>
      </c>
      <c r="H4">
        <v>7</v>
      </c>
    </row>
    <row r="6" spans="1:8" x14ac:dyDescent="0.3">
      <c r="B6">
        <f>IF('Indicator 14'!B$7="",NA(),'Indicator 14'!B$7)</f>
        <v>2010</v>
      </c>
      <c r="C6">
        <f>IF('Indicator 14'!C$7="",NA(),'Indicator 14'!C$7)</f>
        <v>2011</v>
      </c>
      <c r="D6">
        <f>IF('Indicator 14'!D$7="",NA(),'Indicator 14'!D$7)</f>
        <v>2012</v>
      </c>
      <c r="E6">
        <f>IF('Indicator 14'!E$7="",NA(),'Indicator 14'!E$7)</f>
        <v>2013</v>
      </c>
      <c r="F6">
        <f>IF('Indicator 14'!F$7="",NA(),'Indicator 14'!F$7)</f>
        <v>2014</v>
      </c>
      <c r="G6">
        <f>IF('Indicator 14'!G$7="",NA(),'Indicator 14'!G$7)</f>
        <v>2015</v>
      </c>
      <c r="H6">
        <f>IF('Indicator 14'!H$7="",NA(),'Indicator 14'!H$7)</f>
        <v>2016</v>
      </c>
    </row>
    <row r="7" spans="1:8" x14ac:dyDescent="0.3">
      <c r="A7" t="s">
        <v>144</v>
      </c>
      <c r="B7" s="4">
        <f>IF('Indicator 14'!B16="[Calculated]",NA(),'Indicator 14'!B16)</f>
        <v>0.49956967036750149</v>
      </c>
      <c r="C7" s="4">
        <f>IF('Indicator 14'!C16="[Calculated]",NA(),'Indicator 14'!C16)</f>
        <v>0.80150230929300104</v>
      </c>
      <c r="D7" s="4">
        <f>IF('Indicator 14'!D16="[Calculated]",NA(),'Indicator 14'!D16)</f>
        <v>0.50641368252271513</v>
      </c>
      <c r="E7" s="4">
        <f>IF('Indicator 14'!E16="[Calculated]",NA(),'Indicator 14'!E16)</f>
        <v>0.63921193776220064</v>
      </c>
      <c r="F7" s="4">
        <f>IF('Indicator 14'!F16="[Calculated]",NA(),'Indicator 14'!F16)</f>
        <v>0.50336215177713739</v>
      </c>
      <c r="G7" s="4">
        <f>IF('Indicator 14'!G16="[Calculated]",NA(),'Indicator 14'!G16)</f>
        <v>0.44108776772478658</v>
      </c>
      <c r="H7" s="4">
        <f>IF('Indicator 14'!H16="[Calculated]",NA(),'Indicator 14'!H16)</f>
        <v>0.47559535524503049</v>
      </c>
    </row>
    <row r="8" spans="1:8" x14ac:dyDescent="0.3">
      <c r="A8" t="s">
        <v>51</v>
      </c>
      <c r="B8" s="4">
        <f>IF('Indicator 14'!B17="",NA(),'Indicator 14'!B17)</f>
        <v>0.72</v>
      </c>
      <c r="C8" s="4">
        <f>IF('Indicator 14'!C17="",NA(),'Indicator 14'!C17)</f>
        <v>0.74</v>
      </c>
      <c r="D8" s="4">
        <f>IF('Indicator 14'!D17="",NA(),'Indicator 14'!D17)</f>
        <v>0.76</v>
      </c>
      <c r="E8" s="4">
        <f>IF('Indicator 14'!E17="",NA(),'Indicator 14'!E17)</f>
        <v>0.78</v>
      </c>
      <c r="F8" s="4">
        <f>IF('Indicator 14'!F17="",NA(),'Indicator 14'!F17)</f>
        <v>0.8</v>
      </c>
      <c r="G8" s="4">
        <f>IF('Indicator 14'!G17="",NA(),'Indicator 14'!G17)</f>
        <v>0.82</v>
      </c>
      <c r="H8" s="4">
        <f>IF('Indicator 14'!H17="",NA(),'Indicator 14'!H17)</f>
        <v>0.7</v>
      </c>
    </row>
    <row r="9" spans="1:8" x14ac:dyDescent="0.3">
      <c r="A9" t="s">
        <v>52</v>
      </c>
      <c r="B9">
        <v>1</v>
      </c>
      <c r="C9">
        <v>2</v>
      </c>
      <c r="D9">
        <v>3</v>
      </c>
      <c r="E9">
        <v>4</v>
      </c>
      <c r="F9">
        <v>5</v>
      </c>
      <c r="G9">
        <v>6</v>
      </c>
      <c r="H9">
        <v>7</v>
      </c>
    </row>
    <row r="11" spans="1:8" x14ac:dyDescent="0.3">
      <c r="B11">
        <f>IF('Indicator 14'!B$7="",NA(),'Indicator 14'!B$7)</f>
        <v>2010</v>
      </c>
      <c r="C11">
        <f>IF('Indicator 14'!C$7="",NA(),'Indicator 14'!C$7)</f>
        <v>2011</v>
      </c>
      <c r="D11">
        <f>IF('Indicator 14'!D$7="",NA(),'Indicator 14'!D$7)</f>
        <v>2012</v>
      </c>
      <c r="E11">
        <f>IF('Indicator 14'!E$7="",NA(),'Indicator 14'!E$7)</f>
        <v>2013</v>
      </c>
      <c r="F11">
        <f>IF('Indicator 14'!F$7="",NA(),'Indicator 14'!F$7)</f>
        <v>2014</v>
      </c>
      <c r="G11">
        <f>IF('Indicator 14'!G$7="",NA(),'Indicator 14'!G$7)</f>
        <v>2015</v>
      </c>
      <c r="H11">
        <f>IF('Indicator 14'!H$7="",NA(),'Indicator 14'!H$7)</f>
        <v>2016</v>
      </c>
    </row>
    <row r="12" spans="1:8" x14ac:dyDescent="0.3">
      <c r="A12" t="s">
        <v>145</v>
      </c>
      <c r="B12" s="4">
        <f>IF('Indicator 14'!B22="[Calculated]",NA(),'Indicator 14'!B22)</f>
        <v>0.550864962561322</v>
      </c>
      <c r="C12" s="4">
        <f>IF('Indicator 14'!C22="[Calculated]",NA(),'Indicator 14'!C22)</f>
        <v>0.87763284778967665</v>
      </c>
      <c r="D12" s="4">
        <f>IF('Indicator 14'!D22="[Calculated]",NA(),'Indicator 14'!D22)</f>
        <v>0.60021378941742387</v>
      </c>
      <c r="E12" s="4">
        <f>IF('Indicator 14'!E22="[Calculated]",NA(),'Indicator 14'!E22)</f>
        <v>0.73782592533588232</v>
      </c>
      <c r="F12" s="4">
        <f>IF('Indicator 14'!F22="[Calculated]",NA(),'Indicator 14'!F22)</f>
        <v>0.57138282786697769</v>
      </c>
      <c r="G12" s="4">
        <f>IF('Indicator 14'!G22="[Calculated]",NA(),'Indicator 14'!G22)</f>
        <v>0.50932883504574966</v>
      </c>
      <c r="H12" s="4">
        <f>IF('Indicator 14'!H22="[Calculated]",NA(),'Indicator 14'!H22)</f>
        <v>0.59397756347175756</v>
      </c>
    </row>
    <row r="13" spans="1:8" x14ac:dyDescent="0.3">
      <c r="A13" t="s">
        <v>51</v>
      </c>
      <c r="B13" s="4">
        <f>IF('Indicator 14'!B23="",NA(),'Indicator 14'!B23)</f>
        <v>0.72</v>
      </c>
      <c r="C13" s="4">
        <f>IF('Indicator 14'!C23="",NA(),'Indicator 14'!C23)</f>
        <v>0.74</v>
      </c>
      <c r="D13" s="4">
        <f>IF('Indicator 14'!D23="",NA(),'Indicator 14'!D23)</f>
        <v>0.76</v>
      </c>
      <c r="E13" s="4">
        <f>IF('Indicator 14'!E23="",NA(),'Indicator 14'!E23)</f>
        <v>0.78</v>
      </c>
      <c r="F13" s="4">
        <f>IF('Indicator 14'!F23="",NA(),'Indicator 14'!F23)</f>
        <v>0.8</v>
      </c>
      <c r="G13" s="4">
        <f>IF('Indicator 14'!G23="",NA(),'Indicator 14'!G23)</f>
        <v>0.82</v>
      </c>
      <c r="H13" s="4">
        <f>IF('Indicator 14'!H23="",NA(),'Indicator 14'!H23)</f>
        <v>0.4</v>
      </c>
    </row>
    <row r="14" spans="1:8" x14ac:dyDescent="0.3">
      <c r="A14" t="s">
        <v>52</v>
      </c>
      <c r="B14">
        <v>1</v>
      </c>
      <c r="C14">
        <v>2</v>
      </c>
      <c r="D14">
        <v>3</v>
      </c>
      <c r="E14">
        <v>4</v>
      </c>
      <c r="F14">
        <v>5</v>
      </c>
      <c r="G14">
        <v>6</v>
      </c>
      <c r="H14">
        <v>7</v>
      </c>
    </row>
    <row r="16" spans="1:8" x14ac:dyDescent="0.3">
      <c r="A16" t="s">
        <v>146</v>
      </c>
      <c r="B16" s="9">
        <f>B12-B7</f>
        <v>5.1295292193820508E-2</v>
      </c>
      <c r="C16" s="9">
        <f t="shared" ref="C16:H16" si="0">C12-C7</f>
        <v>7.6130538496675615E-2</v>
      </c>
      <c r="D16" s="9">
        <f t="shared" si="0"/>
        <v>9.3800106894708746E-2</v>
      </c>
      <c r="E16" s="9">
        <f t="shared" si="0"/>
        <v>9.8613987573681672E-2</v>
      </c>
      <c r="F16" s="9">
        <f t="shared" si="0"/>
        <v>6.8020676089840304E-2</v>
      </c>
      <c r="G16" s="9">
        <f t="shared" si="0"/>
        <v>6.8241067320963078E-2</v>
      </c>
      <c r="H16" s="9">
        <f t="shared" si="0"/>
        <v>0.11838220822672707</v>
      </c>
    </row>
    <row r="17" spans="1:31" x14ac:dyDescent="0.3">
      <c r="A17" t="s">
        <v>147</v>
      </c>
      <c r="B17" s="9">
        <f>B7-B2</f>
        <v>6.4119115242275593E-2</v>
      </c>
      <c r="C17" s="9">
        <f t="shared" ref="C17:H17" si="1">C7-C2</f>
        <v>5.6844135410851093E-2</v>
      </c>
      <c r="D17" s="9">
        <f t="shared" si="1"/>
        <v>6.745056119722076E-2</v>
      </c>
      <c r="E17" s="9">
        <f t="shared" si="1"/>
        <v>8.6665604588179068E-2</v>
      </c>
      <c r="F17" s="9">
        <f t="shared" si="1"/>
        <v>5.8734733086318103E-2</v>
      </c>
      <c r="G17" s="9">
        <f t="shared" si="1"/>
        <v>8.0304656749987213E-2</v>
      </c>
      <c r="H17" s="9">
        <f t="shared" si="1"/>
        <v>0.12162960047234794</v>
      </c>
    </row>
    <row r="19" spans="1:31" x14ac:dyDescent="0.3">
      <c r="B19" s="10">
        <f>LOOKUP(2,1/($B1:$H1&lt;&gt;""),$B1:$H1)</f>
        <v>2016</v>
      </c>
      <c r="C19" s="11" t="s">
        <v>51</v>
      </c>
      <c r="D19" t="s">
        <v>148</v>
      </c>
      <c r="E19" t="s">
        <v>149</v>
      </c>
      <c r="F19" t="s">
        <v>150</v>
      </c>
    </row>
    <row r="20" spans="1:31" x14ac:dyDescent="0.3">
      <c r="A20" t="s">
        <v>143</v>
      </c>
      <c r="B20" s="4">
        <f>LOOKUP(2,1/($B2:$H2&lt;&gt;""),$B2:$H2)</f>
        <v>0.35396575477268255</v>
      </c>
      <c r="C20" s="4">
        <f>LOOKUP(2,1/($B3:$H3&lt;&gt;""),$B3:$H3)</f>
        <v>0.84</v>
      </c>
      <c r="D20">
        <v>3</v>
      </c>
      <c r="E20">
        <v>0</v>
      </c>
      <c r="F20" s="9">
        <f>C20-B20</f>
        <v>0.48603424522731742</v>
      </c>
      <c r="G20" s="9"/>
    </row>
    <row r="21" spans="1:31" x14ac:dyDescent="0.3">
      <c r="A21" t="s">
        <v>144</v>
      </c>
      <c r="B21" s="4">
        <f>LOOKUP(2,1/($B7:$H7&lt;&gt;""),$B7:$H7)</f>
        <v>0.47559535524503049</v>
      </c>
      <c r="C21" s="4">
        <f>LOOKUP(2,1/($B8:$H8&lt;&gt;""),$B8:$H8)</f>
        <v>0.7</v>
      </c>
      <c r="D21">
        <v>2</v>
      </c>
      <c r="E21">
        <v>0</v>
      </c>
      <c r="F21" s="9">
        <f>C21-B21</f>
        <v>0.22440464475496946</v>
      </c>
      <c r="G21" s="9"/>
    </row>
    <row r="22" spans="1:31" x14ac:dyDescent="0.3">
      <c r="A22" t="s">
        <v>145</v>
      </c>
      <c r="B22" s="4">
        <f>LOOKUP(2,1/($B12:$H12&lt;&gt;""),$B12:$H12)</f>
        <v>0.59397756347175756</v>
      </c>
      <c r="C22" s="4">
        <f>LOOKUP(2,1/($B13:$H13&lt;&gt;""),$B13:$H13)</f>
        <v>0.4</v>
      </c>
      <c r="D22">
        <v>1</v>
      </c>
      <c r="E22">
        <v>0</v>
      </c>
      <c r="F22" s="9">
        <f>C22-B22</f>
        <v>-0.19397756347175754</v>
      </c>
      <c r="G22" s="9"/>
    </row>
    <row r="24" spans="1:31" x14ac:dyDescent="0.3">
      <c r="B24" s="4" t="s">
        <v>151</v>
      </c>
      <c r="K24" s="14">
        <f>(COLUMNS($R2:R$11)+10*(ROWS(R2:$R$11)-1))/100</f>
        <v>0.91</v>
      </c>
      <c r="L24" s="14">
        <f>(COLUMNS($R2:S$11)+10*(ROWS($R2:S$11)-1))/100</f>
        <v>0.92</v>
      </c>
      <c r="M24" s="14">
        <f>(COLUMNS($R2:T$11)+10*(ROWS($R2:T$11)-1))/100</f>
        <v>0.93</v>
      </c>
      <c r="N24" s="14">
        <f>(COLUMNS($R2:U$11)+10*(ROWS($R2:U$11)-1))/100</f>
        <v>0.94</v>
      </c>
      <c r="O24" s="14">
        <f>(COLUMNS($R2:V$11)+10*(ROWS($R2:V$11)-1))/100</f>
        <v>0.95</v>
      </c>
      <c r="P24" s="14">
        <f>(COLUMNS($R2:W$11)+10*(ROWS($R2:W$11)-1))/100</f>
        <v>0.96</v>
      </c>
      <c r="Q24" s="14">
        <f>(COLUMNS($R2:X$11)+10*(ROWS($R2:X$11)-1))/100</f>
        <v>0.97</v>
      </c>
      <c r="R24" s="14">
        <f>(COLUMNS($R2:Y$11)+10*(ROWS($R2:Y$11)-1))/100</f>
        <v>0.98</v>
      </c>
      <c r="S24" s="14">
        <f>(COLUMNS($R2:Z$11)+10*(ROWS($R2:Z$11)-1))/100</f>
        <v>0.99</v>
      </c>
      <c r="T24" s="14">
        <f>(COLUMNS($R2:AA$11)+10*(ROWS($R2:AA$11)-1))/100</f>
        <v>1</v>
      </c>
      <c r="V24" s="15">
        <v>0.91</v>
      </c>
      <c r="W24" s="15">
        <v>0.9</v>
      </c>
      <c r="X24" s="15">
        <v>0.89</v>
      </c>
      <c r="Y24" s="15">
        <v>0.88</v>
      </c>
      <c r="Z24" s="15">
        <v>0.87</v>
      </c>
      <c r="AA24" s="15">
        <v>0.86</v>
      </c>
      <c r="AB24" s="15">
        <v>0.85</v>
      </c>
      <c r="AC24" s="15">
        <v>0.84</v>
      </c>
      <c r="AD24" s="15">
        <v>0.83</v>
      </c>
      <c r="AE24" s="15">
        <v>0.82</v>
      </c>
    </row>
    <row r="25" spans="1:31" x14ac:dyDescent="0.3">
      <c r="A25" t="s">
        <v>143</v>
      </c>
      <c r="B25" s="9">
        <f>ROUND(B20,2)</f>
        <v>0.35</v>
      </c>
      <c r="C25" s="9"/>
      <c r="K25" s="14">
        <f>(COLUMNS($R3:R$11)+10*(ROWS(R3:$R$11)-1))/100</f>
        <v>0.81</v>
      </c>
      <c r="L25" s="14">
        <f>(COLUMNS($R3:S$11)+10*(ROWS($R3:S$11)-1))/100</f>
        <v>0.82</v>
      </c>
      <c r="M25" s="14">
        <f>(COLUMNS($R3:T$11)+10*(ROWS($R3:T$11)-1))/100</f>
        <v>0.83</v>
      </c>
      <c r="N25" s="14">
        <f>(COLUMNS($R3:U$11)+10*(ROWS($R3:U$11)-1))/100</f>
        <v>0.84</v>
      </c>
      <c r="O25" s="14">
        <f>(COLUMNS($R3:V$11)+10*(ROWS($R3:V$11)-1))/100</f>
        <v>0.85</v>
      </c>
      <c r="P25" s="14">
        <f>(COLUMNS($R3:W$11)+10*(ROWS($R3:W$11)-1))/100</f>
        <v>0.86</v>
      </c>
      <c r="Q25" s="14">
        <f>(COLUMNS($R3:X$11)+10*(ROWS($R3:X$11)-1))/100</f>
        <v>0.87</v>
      </c>
      <c r="R25" s="14">
        <f>(COLUMNS($R3:Y$11)+10*(ROWS($R3:Y$11)-1))/100</f>
        <v>0.88</v>
      </c>
      <c r="S25" s="14">
        <f>(COLUMNS($R3:Z$11)+10*(ROWS($R3:Z$11)-1))/100</f>
        <v>0.89</v>
      </c>
      <c r="T25" s="14">
        <f>(COLUMNS($R3:AA$11)+10*(ROWS($R3:AA$11)-1))/100</f>
        <v>0.9</v>
      </c>
      <c r="V25" s="15">
        <v>0.92</v>
      </c>
      <c r="W25" s="15">
        <v>0.73</v>
      </c>
      <c r="X25" s="15">
        <v>0.74</v>
      </c>
      <c r="Y25" s="15">
        <v>0.75</v>
      </c>
      <c r="Z25" s="15">
        <v>0.76</v>
      </c>
      <c r="AA25" s="15">
        <v>0.77</v>
      </c>
      <c r="AB25" s="15">
        <v>0.78</v>
      </c>
      <c r="AC25" s="15">
        <v>0.79</v>
      </c>
      <c r="AD25" s="15">
        <v>0.8</v>
      </c>
      <c r="AE25" s="15">
        <v>0.81</v>
      </c>
    </row>
    <row r="26" spans="1:31" x14ac:dyDescent="0.3">
      <c r="A26" t="s">
        <v>144</v>
      </c>
      <c r="B26" s="9">
        <f>ROUND(B21,2)</f>
        <v>0.48</v>
      </c>
      <c r="C26" s="9"/>
      <c r="K26" s="14">
        <f>(COLUMNS($R4:R$11)+10*(ROWS(R4:$R$11)-1))/100</f>
        <v>0.71</v>
      </c>
      <c r="L26" s="14">
        <f>(COLUMNS($R4:S$11)+10*(ROWS($R4:S$11)-1))/100</f>
        <v>0.72</v>
      </c>
      <c r="M26" s="14">
        <f>(COLUMNS($R4:T$11)+10*(ROWS($R4:T$11)-1))/100</f>
        <v>0.73</v>
      </c>
      <c r="N26" s="14">
        <f>(COLUMNS($R4:U$11)+10*(ROWS($R4:U$11)-1))/100</f>
        <v>0.74</v>
      </c>
      <c r="O26" s="14">
        <f>(COLUMNS($R4:V$11)+10*(ROWS($R4:V$11)-1))/100</f>
        <v>0.75</v>
      </c>
      <c r="P26" s="14">
        <f>(COLUMNS($R4:W$11)+10*(ROWS($R4:W$11)-1))/100</f>
        <v>0.76</v>
      </c>
      <c r="Q26" s="14">
        <f>(COLUMNS($R4:X$11)+10*(ROWS($R4:X$11)-1))/100</f>
        <v>0.77</v>
      </c>
      <c r="R26" s="14">
        <f>(COLUMNS($R4:Y$11)+10*(ROWS($R4:Y$11)-1))/100</f>
        <v>0.78</v>
      </c>
      <c r="S26" s="14">
        <f>(COLUMNS($R4:Z$11)+10*(ROWS($R4:Z$11)-1))/100</f>
        <v>0.79</v>
      </c>
      <c r="T26" s="14">
        <f>(COLUMNS($R4:AA$11)+10*(ROWS($R4:AA$11)-1))/100</f>
        <v>0.8</v>
      </c>
      <c r="V26" s="15">
        <v>0.93</v>
      </c>
      <c r="W26" s="15">
        <v>0.72</v>
      </c>
      <c r="X26" s="15">
        <v>0.56999999999999995</v>
      </c>
      <c r="Y26" s="15">
        <v>0.5</v>
      </c>
      <c r="Z26" s="15">
        <v>0.51</v>
      </c>
      <c r="AA26" s="15">
        <v>0.52</v>
      </c>
      <c r="AB26" s="15">
        <v>0.53</v>
      </c>
      <c r="AC26" s="15">
        <v>0.54</v>
      </c>
      <c r="AD26" s="15">
        <v>0.55000000000000004</v>
      </c>
      <c r="AE26" s="15">
        <v>0.56000000000000005</v>
      </c>
    </row>
    <row r="27" spans="1:31" x14ac:dyDescent="0.3">
      <c r="A27" t="s">
        <v>145</v>
      </c>
      <c r="B27" s="9">
        <f>ROUND(B22,2)</f>
        <v>0.59</v>
      </c>
      <c r="C27" s="9"/>
      <c r="K27" s="14">
        <f>(COLUMNS($R5:R$11)+10*(ROWS(R5:$R$11)-1))/100</f>
        <v>0.61</v>
      </c>
      <c r="L27" s="14">
        <f>(COLUMNS($R5:S$11)+10*(ROWS($R5:S$11)-1))/100</f>
        <v>0.62</v>
      </c>
      <c r="M27" s="14">
        <f>(COLUMNS($R5:T$11)+10*(ROWS($R5:T$11)-1))/100</f>
        <v>0.63</v>
      </c>
      <c r="N27" s="14">
        <f>(COLUMNS($R5:U$11)+10*(ROWS($R5:U$11)-1))/100</f>
        <v>0.64</v>
      </c>
      <c r="O27" s="14">
        <f>(COLUMNS($R5:V$11)+10*(ROWS($R5:V$11)-1))/100</f>
        <v>0.65</v>
      </c>
      <c r="P27" s="14">
        <f>(COLUMNS($R5:W$11)+10*(ROWS($R5:W$11)-1))/100</f>
        <v>0.66</v>
      </c>
      <c r="Q27" s="14">
        <f>(COLUMNS($R5:X$11)+10*(ROWS($R5:X$11)-1))/100</f>
        <v>0.67</v>
      </c>
      <c r="R27" s="14">
        <f>(COLUMNS($R5:Y$11)+10*(ROWS($R5:Y$11)-1))/100</f>
        <v>0.68</v>
      </c>
      <c r="S27" s="14">
        <f>(COLUMNS($R5:Z$11)+10*(ROWS($R5:Z$11)-1))/100</f>
        <v>0.69</v>
      </c>
      <c r="T27" s="14">
        <f>(COLUMNS($R5:AA$11)+10*(ROWS($R5:AA$11)-1))/100</f>
        <v>0.7</v>
      </c>
      <c r="V27" s="15">
        <v>0.94</v>
      </c>
      <c r="W27" s="15">
        <v>0.71</v>
      </c>
      <c r="X27" s="15">
        <v>0.57999999999999996</v>
      </c>
      <c r="Y27" s="15">
        <v>0.43</v>
      </c>
      <c r="Z27" s="15">
        <v>0.44</v>
      </c>
      <c r="AA27" s="15">
        <v>0.45</v>
      </c>
      <c r="AB27" s="15">
        <v>0.46</v>
      </c>
      <c r="AC27" s="15">
        <v>0.47</v>
      </c>
      <c r="AD27" s="15">
        <v>0.48</v>
      </c>
      <c r="AE27" s="15">
        <v>0.49</v>
      </c>
    </row>
    <row r="28" spans="1:31" x14ac:dyDescent="0.3">
      <c r="C28" s="9"/>
      <c r="K28" s="14">
        <f>(COLUMNS($R6:R$11)+10*(ROWS(R6:$R$11)-1))/100</f>
        <v>0.51</v>
      </c>
      <c r="L28" s="14">
        <f>(COLUMNS($R6:S$11)+10*(ROWS($R6:S$11)-1))/100</f>
        <v>0.52</v>
      </c>
      <c r="M28" s="14">
        <f>(COLUMNS($R6:T$11)+10*(ROWS($R6:T$11)-1))/100</f>
        <v>0.53</v>
      </c>
      <c r="N28" s="14">
        <f>(COLUMNS($R6:U$11)+10*(ROWS($R6:U$11)-1))/100</f>
        <v>0.54</v>
      </c>
      <c r="O28" s="14">
        <f>(COLUMNS($R6:V$11)+10*(ROWS($R6:V$11)-1))/100</f>
        <v>0.55000000000000004</v>
      </c>
      <c r="P28" s="14">
        <f>(COLUMNS($R6:W$11)+10*(ROWS($R6:W$11)-1))/100</f>
        <v>0.56000000000000005</v>
      </c>
      <c r="Q28" s="14">
        <f>(COLUMNS($R6:X$11)+10*(ROWS($R6:X$11)-1))/100</f>
        <v>0.56999999999999995</v>
      </c>
      <c r="R28" s="14">
        <f>(COLUMNS($R6:Y$11)+10*(ROWS($R6:Y$11)-1))/100</f>
        <v>0.57999999999999996</v>
      </c>
      <c r="S28" s="14">
        <f>(COLUMNS($R6:Z$11)+10*(ROWS($R6:Z$11)-1))/100</f>
        <v>0.59</v>
      </c>
      <c r="T28" s="14">
        <f>(COLUMNS($R6:AA$11)+10*(ROWS($R6:AA$11)-1))/100</f>
        <v>0.6</v>
      </c>
      <c r="V28" s="15">
        <v>0.95</v>
      </c>
      <c r="W28" s="15">
        <v>0.7</v>
      </c>
      <c r="X28" s="15">
        <v>0.59</v>
      </c>
      <c r="Y28" s="15">
        <v>0.42</v>
      </c>
      <c r="Z28" s="15">
        <v>0.36</v>
      </c>
      <c r="AA28" s="15">
        <v>0.3</v>
      </c>
      <c r="AB28" s="15">
        <v>0.28999999999999998</v>
      </c>
      <c r="AC28" s="15">
        <v>0.28000000000000003</v>
      </c>
      <c r="AD28" s="15">
        <v>0.27</v>
      </c>
      <c r="AE28" s="15">
        <v>0.26</v>
      </c>
    </row>
    <row r="29" spans="1:31" x14ac:dyDescent="0.3">
      <c r="A29" t="s">
        <v>152</v>
      </c>
      <c r="B29">
        <f>B1</f>
        <v>2010</v>
      </c>
      <c r="C29">
        <f t="shared" ref="C29:H29" si="2">C1</f>
        <v>2011</v>
      </c>
      <c r="D29">
        <f t="shared" si="2"/>
        <v>2012</v>
      </c>
      <c r="E29">
        <f t="shared" si="2"/>
        <v>2013</v>
      </c>
      <c r="F29">
        <f t="shared" si="2"/>
        <v>2014</v>
      </c>
      <c r="G29">
        <f t="shared" si="2"/>
        <v>2015</v>
      </c>
      <c r="H29">
        <f t="shared" si="2"/>
        <v>2016</v>
      </c>
      <c r="K29" s="14">
        <f>(COLUMNS($R7:R$11)+10*(ROWS(R7:$R$11)-1))/100</f>
        <v>0.41</v>
      </c>
      <c r="L29" s="14">
        <f>(COLUMNS($R7:S$11)+10*(ROWS($R7:S$11)-1))/100</f>
        <v>0.42</v>
      </c>
      <c r="M29" s="14">
        <f>(COLUMNS($R7:T$11)+10*(ROWS($R7:T$11)-1))/100</f>
        <v>0.43</v>
      </c>
      <c r="N29" s="14">
        <f>(COLUMNS($R7:U$11)+10*(ROWS($R7:U$11)-1))/100</f>
        <v>0.44</v>
      </c>
      <c r="O29" s="14">
        <f>(COLUMNS($R7:V$11)+10*(ROWS($R7:V$11)-1))/100</f>
        <v>0.45</v>
      </c>
      <c r="P29" s="14">
        <f>(COLUMNS($R7:W$11)+10*(ROWS($R7:W$11)-1))/100</f>
        <v>0.46</v>
      </c>
      <c r="Q29" s="14">
        <f>(COLUMNS($R7:X$11)+10*(ROWS($R7:X$11)-1))/100</f>
        <v>0.47</v>
      </c>
      <c r="R29" s="14">
        <f>(COLUMNS($R7:Y$11)+10*(ROWS($R7:Y$11)-1))/100</f>
        <v>0.48</v>
      </c>
      <c r="S29" s="14">
        <f>(COLUMNS($R7:Z$11)+10*(ROWS($R7:Z$11)-1))/100</f>
        <v>0.49</v>
      </c>
      <c r="T29" s="14">
        <f>(COLUMNS($R7:AA$11)+10*(ROWS($R7:AA$11)-1))/100</f>
        <v>0.5</v>
      </c>
      <c r="V29" s="15">
        <v>0.69</v>
      </c>
      <c r="W29" s="15">
        <v>0.69</v>
      </c>
      <c r="X29" s="15">
        <v>0.6</v>
      </c>
      <c r="Y29" s="15">
        <v>0.41</v>
      </c>
      <c r="Z29" s="15">
        <v>0.35</v>
      </c>
      <c r="AA29" s="15">
        <v>0.25</v>
      </c>
      <c r="AB29" s="15">
        <v>0.24</v>
      </c>
      <c r="AC29" s="15">
        <v>0.2</v>
      </c>
      <c r="AD29" s="15">
        <v>0.19</v>
      </c>
      <c r="AE29" s="15">
        <v>0.11</v>
      </c>
    </row>
    <row r="30" spans="1:31" x14ac:dyDescent="0.3">
      <c r="A30" t="s">
        <v>143</v>
      </c>
      <c r="B30" s="9">
        <f>B2-B3</f>
        <v>-0.28454944487477407</v>
      </c>
      <c r="C30" s="9">
        <f t="shared" ref="C30:H30" si="3">C2-C3</f>
        <v>4.6581738821499519E-3</v>
      </c>
      <c r="D30" s="9">
        <f t="shared" si="3"/>
        <v>-0.32103687867450564</v>
      </c>
      <c r="E30" s="9">
        <f t="shared" si="3"/>
        <v>-0.22745366682597845</v>
      </c>
      <c r="F30" s="9">
        <f t="shared" si="3"/>
        <v>-0.35537258130918076</v>
      </c>
      <c r="G30" s="9">
        <f t="shared" si="3"/>
        <v>-0.45921688902520058</v>
      </c>
      <c r="H30" s="9">
        <f t="shared" si="3"/>
        <v>-0.48603424522731742</v>
      </c>
      <c r="K30" s="14">
        <f>(COLUMNS($R8:R$11)+10*(ROWS(R8:$R$11)-1))/100</f>
        <v>0.31</v>
      </c>
      <c r="L30" s="14">
        <f>(COLUMNS($R8:S$11)+10*(ROWS($R8:S$11)-1))/100</f>
        <v>0.32</v>
      </c>
      <c r="M30" s="14">
        <f>(COLUMNS($R8:T$11)+10*(ROWS($R8:T$11)-1))/100</f>
        <v>0.33</v>
      </c>
      <c r="N30" s="14">
        <f>(COLUMNS($R8:U$11)+10*(ROWS($R8:U$11)-1))/100</f>
        <v>0.34</v>
      </c>
      <c r="O30" s="14">
        <f>(COLUMNS($R8:V$11)+10*(ROWS($R8:V$11)-1))/100</f>
        <v>0.35</v>
      </c>
      <c r="P30" s="14">
        <f>(COLUMNS($R8:W$11)+10*(ROWS($R8:W$11)-1))/100</f>
        <v>0.36</v>
      </c>
      <c r="Q30" s="14">
        <f>(COLUMNS($R8:X$11)+10*(ROWS($R8:X$11)-1))/100</f>
        <v>0.37</v>
      </c>
      <c r="R30" s="14">
        <f>(COLUMNS($R8:Y$11)+10*(ROWS($R8:Y$11)-1))/100</f>
        <v>0.38</v>
      </c>
      <c r="S30" s="14">
        <f>(COLUMNS($R8:Z$11)+10*(ROWS($R8:Z$11)-1))/100</f>
        <v>0.39</v>
      </c>
      <c r="T30" s="14">
        <f>(COLUMNS($R8:AA$11)+10*(ROWS($R8:AA$11)-1))/100</f>
        <v>0.4</v>
      </c>
      <c r="V30" s="15">
        <v>0.97</v>
      </c>
      <c r="W30" s="15">
        <v>0.68</v>
      </c>
      <c r="X30" s="15">
        <v>0.61</v>
      </c>
      <c r="Y30" s="15">
        <v>0.4</v>
      </c>
      <c r="Z30" s="15">
        <v>0.34</v>
      </c>
      <c r="AA30" s="15">
        <v>0.23</v>
      </c>
      <c r="AB30" s="15">
        <v>0.21</v>
      </c>
      <c r="AC30" s="15">
        <v>0.18</v>
      </c>
      <c r="AD30" s="15">
        <v>0.12</v>
      </c>
      <c r="AE30" s="15">
        <v>0.1</v>
      </c>
    </row>
    <row r="31" spans="1:31" x14ac:dyDescent="0.3">
      <c r="A31" t="s">
        <v>144</v>
      </c>
      <c r="B31" s="9">
        <f>B7-B8</f>
        <v>-0.22043032963249848</v>
      </c>
      <c r="C31" s="9">
        <f t="shared" ref="C31:H31" si="4">C7-C8</f>
        <v>6.1502309293001045E-2</v>
      </c>
      <c r="D31" s="9">
        <f t="shared" si="4"/>
        <v>-0.25358631747728488</v>
      </c>
      <c r="E31" s="9">
        <f t="shared" si="4"/>
        <v>-0.14078806223779938</v>
      </c>
      <c r="F31" s="9">
        <f t="shared" si="4"/>
        <v>-0.29663784822286265</v>
      </c>
      <c r="G31" s="9">
        <f t="shared" si="4"/>
        <v>-0.37891223227521337</v>
      </c>
      <c r="H31" s="9">
        <f t="shared" si="4"/>
        <v>-0.22440464475496946</v>
      </c>
      <c r="K31" s="14">
        <f>(COLUMNS($R9:R$11)+10*(ROWS(R9:$R$11)-1))/100</f>
        <v>0.21</v>
      </c>
      <c r="L31" s="14">
        <f>(COLUMNS($R9:S$11)+10*(ROWS($R9:S$11)-1))/100</f>
        <v>0.22</v>
      </c>
      <c r="M31" s="14">
        <f>(COLUMNS($R9:T$11)+10*(ROWS($R9:T$11)-1))/100</f>
        <v>0.23</v>
      </c>
      <c r="N31" s="14">
        <f>(COLUMNS($R9:U$11)+10*(ROWS($R9:U$11)-1))/100</f>
        <v>0.24</v>
      </c>
      <c r="O31" s="14">
        <f>(COLUMNS($R9:V$11)+10*(ROWS($R9:V$11)-1))/100</f>
        <v>0.25</v>
      </c>
      <c r="P31" s="14">
        <f>(COLUMNS($R9:W$11)+10*(ROWS($R9:W$11)-1))/100</f>
        <v>0.26</v>
      </c>
      <c r="Q31" s="14">
        <f>(COLUMNS($R9:X$11)+10*(ROWS($R9:X$11)-1))/100</f>
        <v>0.27</v>
      </c>
      <c r="R31" s="14">
        <f>(COLUMNS($R9:Y$11)+10*(ROWS($R9:Y$11)-1))/100</f>
        <v>0.28000000000000003</v>
      </c>
      <c r="S31" s="14">
        <f>(COLUMNS($R9:Z$11)+10*(ROWS($R9:Z$11)-1))/100</f>
        <v>0.28999999999999998</v>
      </c>
      <c r="T31" s="14">
        <f>(COLUMNS($R9:AA$11)+10*(ROWS($R9:AA$11)-1))/100</f>
        <v>0.3</v>
      </c>
      <c r="V31" s="15">
        <v>0.98</v>
      </c>
      <c r="W31" s="15">
        <v>0.67</v>
      </c>
      <c r="X31" s="15">
        <v>0.62</v>
      </c>
      <c r="Y31" s="15">
        <v>0.39</v>
      </c>
      <c r="Z31" s="15">
        <v>0.33</v>
      </c>
      <c r="AA31" s="15">
        <v>0.22</v>
      </c>
      <c r="AB31" s="15">
        <v>0.17</v>
      </c>
      <c r="AC31" s="15">
        <v>0.13</v>
      </c>
      <c r="AD31" s="15">
        <v>0.09</v>
      </c>
      <c r="AE31" s="15">
        <v>0.04</v>
      </c>
    </row>
    <row r="32" spans="1:31" x14ac:dyDescent="0.3">
      <c r="A32" t="s">
        <v>145</v>
      </c>
      <c r="B32" s="9">
        <f>B12-B13</f>
        <v>-0.16913503743867797</v>
      </c>
      <c r="C32" s="9">
        <f t="shared" ref="C32:H32" si="5">C12-C13</f>
        <v>0.13763284778967666</v>
      </c>
      <c r="D32" s="9">
        <f t="shared" si="5"/>
        <v>-0.15978621058257614</v>
      </c>
      <c r="E32" s="9">
        <f t="shared" si="5"/>
        <v>-4.2174074664117711E-2</v>
      </c>
      <c r="F32" s="9">
        <f t="shared" si="5"/>
        <v>-0.22861717213302235</v>
      </c>
      <c r="G32" s="9">
        <f t="shared" si="5"/>
        <v>-0.31067116495425029</v>
      </c>
      <c r="H32" s="9">
        <f t="shared" si="5"/>
        <v>0.19397756347175754</v>
      </c>
      <c r="K32" s="14">
        <f>(COLUMNS($R10:R$11)+10*(ROWS(R10:$R$11)-1))/100</f>
        <v>0.11</v>
      </c>
      <c r="L32" s="14">
        <f>(COLUMNS($R10:S$11)+10*(ROWS($R10:S$11)-1))/100</f>
        <v>0.12</v>
      </c>
      <c r="M32" s="14">
        <f>(COLUMNS($R10:T$11)+10*(ROWS($R10:T$11)-1))/100</f>
        <v>0.13</v>
      </c>
      <c r="N32" s="14">
        <f>(COLUMNS($R10:U$11)+10*(ROWS($R10:U$11)-1))/100</f>
        <v>0.14000000000000001</v>
      </c>
      <c r="O32" s="14">
        <f>(COLUMNS($R10:V$11)+10*(ROWS($R10:V$11)-1))/100</f>
        <v>0.15</v>
      </c>
      <c r="P32" s="14">
        <f>(COLUMNS($R10:W$11)+10*(ROWS($R10:W$11)-1))/100</f>
        <v>0.16</v>
      </c>
      <c r="Q32" s="14">
        <f>(COLUMNS($R10:X$11)+10*(ROWS($R10:X$11)-1))/100</f>
        <v>0.17</v>
      </c>
      <c r="R32" s="14">
        <f>(COLUMNS($R10:Y$11)+10*(ROWS($R10:Y$11)-1))/100</f>
        <v>0.18</v>
      </c>
      <c r="S32" s="14">
        <f>(COLUMNS($R10:Z$11)+10*(ROWS($R10:Z$11)-1))/100</f>
        <v>0.19</v>
      </c>
      <c r="T32" s="14">
        <f>(COLUMNS($R10:AA$11)+10*(ROWS($R10:AA$11)-1))/100</f>
        <v>0.2</v>
      </c>
      <c r="V32" s="15">
        <v>0.99</v>
      </c>
      <c r="W32" s="15">
        <v>0.66</v>
      </c>
      <c r="X32" s="15">
        <v>0.63</v>
      </c>
      <c r="Y32" s="15">
        <v>0.38</v>
      </c>
      <c r="Z32" s="15">
        <v>0.32</v>
      </c>
      <c r="AA32" s="15">
        <v>0.16</v>
      </c>
      <c r="AB32" s="15">
        <v>0.14000000000000001</v>
      </c>
      <c r="AC32" s="15">
        <v>0.08</v>
      </c>
      <c r="AD32" s="15">
        <v>0.05</v>
      </c>
      <c r="AE32" s="15">
        <v>0.03</v>
      </c>
    </row>
    <row r="33" spans="1:31" x14ac:dyDescent="0.3">
      <c r="K33" s="14">
        <f>(COLUMNS($R11:R$11)+10*(ROWS(R11:$R$11)-1))/100</f>
        <v>0.01</v>
      </c>
      <c r="L33" s="14">
        <f>(COLUMNS($R11:S$11)+10*(ROWS($R11:S$11)-1))/100</f>
        <v>0.02</v>
      </c>
      <c r="M33" s="14">
        <f>(COLUMNS($R11:T$11)+10*(ROWS($R11:T$11)-1))/100</f>
        <v>0.03</v>
      </c>
      <c r="N33" s="14">
        <f>(COLUMNS($R11:U$11)+10*(ROWS($R11:U$11)-1))/100</f>
        <v>0.04</v>
      </c>
      <c r="O33" s="14">
        <f>(COLUMNS($R11:V$11)+10*(ROWS($R11:V$11)-1))/100</f>
        <v>0.05</v>
      </c>
      <c r="P33" s="14">
        <f>(COLUMNS($R11:W$11)+10*(ROWS($R11:W$11)-1))/100</f>
        <v>0.06</v>
      </c>
      <c r="Q33" s="14">
        <f>(COLUMNS($R11:X$11)+10*(ROWS($R11:X$11)-1))/100</f>
        <v>7.0000000000000007E-2</v>
      </c>
      <c r="R33" s="14">
        <f>(COLUMNS($R11:Y$11)+10*(ROWS($R11:Y$11)-1))/100</f>
        <v>0.08</v>
      </c>
      <c r="S33" s="14">
        <f>(COLUMNS($R11:Z$11)+10*(ROWS($R11:Z$11)-1))/100</f>
        <v>0.09</v>
      </c>
      <c r="T33" s="14">
        <f>(COLUMNS($R11:AA$11)+10*(ROWS($R11:AA$11)-1))/100</f>
        <v>0.1</v>
      </c>
      <c r="V33" s="15">
        <v>1</v>
      </c>
      <c r="W33" s="15">
        <v>0.65</v>
      </c>
      <c r="X33" s="15">
        <v>0.64</v>
      </c>
      <c r="Y33" s="15">
        <v>0.37</v>
      </c>
      <c r="Z33" s="15">
        <v>0.31</v>
      </c>
      <c r="AA33" s="15">
        <v>0.15</v>
      </c>
      <c r="AB33" s="15">
        <v>7.0000000000000007E-2</v>
      </c>
      <c r="AC33" s="15">
        <v>0.06</v>
      </c>
      <c r="AD33" s="15">
        <v>0.02</v>
      </c>
      <c r="AE33" s="15">
        <v>0.01</v>
      </c>
    </row>
    <row r="35" spans="1:31" x14ac:dyDescent="0.3">
      <c r="A35" t="s">
        <v>58</v>
      </c>
    </row>
    <row r="36" spans="1:31" x14ac:dyDescent="0.3">
      <c r="A36" t="s">
        <v>143</v>
      </c>
      <c r="B36" s="9">
        <f>B20</f>
        <v>0.35396575477268255</v>
      </c>
      <c r="C36" s="9">
        <f>1-B36</f>
        <v>0.64603424522731745</v>
      </c>
    </row>
    <row r="37" spans="1:31" x14ac:dyDescent="0.3">
      <c r="A37" t="s">
        <v>144</v>
      </c>
      <c r="B37" s="9">
        <f>B21</f>
        <v>0.47559535524503049</v>
      </c>
      <c r="C37" s="9">
        <f>1-B37</f>
        <v>0.52440464475496951</v>
      </c>
    </row>
    <row r="38" spans="1:31" x14ac:dyDescent="0.3">
      <c r="A38" t="s">
        <v>145</v>
      </c>
      <c r="B38" s="9">
        <f>B22</f>
        <v>0.59397756347175756</v>
      </c>
      <c r="C38" s="9">
        <f>1-B38</f>
        <v>0.40602243652824244</v>
      </c>
    </row>
  </sheetData>
  <conditionalFormatting sqref="K24:T33">
    <cfRule type="cellIs" dxfId="12" priority="8" operator="equal">
      <formula>$B$27</formula>
    </cfRule>
    <cfRule type="cellIs" dxfId="11" priority="9" operator="equal">
      <formula>$B$26</formula>
    </cfRule>
    <cfRule type="cellIs" dxfId="10" priority="10" operator="equal">
      <formula>$B$25</formula>
    </cfRule>
    <cfRule type="cellIs" dxfId="9" priority="11" operator="between">
      <formula>$B$26</formula>
      <formula>$B$27</formula>
    </cfRule>
    <cfRule type="cellIs" dxfId="8" priority="12" operator="between">
      <formula>$B$25</formula>
      <formula>$B$26</formula>
    </cfRule>
    <cfRule type="cellIs" dxfId="7" priority="13" operator="between">
      <formula>0</formula>
      <formula>$B$25</formula>
    </cfRule>
  </conditionalFormatting>
  <conditionalFormatting sqref="V24:AE33">
    <cfRule type="cellIs" dxfId="6" priority="1" operator="between">
      <formula>0</formula>
      <formula>100</formula>
    </cfRule>
    <cfRule type="cellIs" dxfId="5" priority="2" operator="equal">
      <formula>$B$27</formula>
    </cfRule>
    <cfRule type="cellIs" dxfId="4" priority="3" operator="equal">
      <formula>$B$26</formula>
    </cfRule>
    <cfRule type="cellIs" dxfId="3" priority="4" operator="equal">
      <formula>$B$25</formula>
    </cfRule>
    <cfRule type="cellIs" dxfId="2" priority="5" operator="between">
      <formula>$B$26</formula>
      <formula>$B$27</formula>
    </cfRule>
    <cfRule type="cellIs" dxfId="1" priority="6" operator="between">
      <formula>$B$25</formula>
      <formula>$B$26</formula>
    </cfRule>
    <cfRule type="cellIs" dxfId="0" priority="7" operator="between">
      <formula>0</formula>
      <formula>$B$25</formula>
    </cfRule>
  </conditionalFormatting>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99FF"/>
  </sheetPr>
  <dimension ref="A1:A33"/>
  <sheetViews>
    <sheetView zoomScaleNormal="100" workbookViewId="0"/>
  </sheetViews>
  <sheetFormatPr defaultColWidth="8.6640625" defaultRowHeight="14.4" x14ac:dyDescent="0.3"/>
  <sheetData>
    <row r="1" spans="1:1" x14ac:dyDescent="0.3">
      <c r="A1" s="90" t="s">
        <v>0</v>
      </c>
    </row>
    <row r="2" spans="1:1" x14ac:dyDescent="0.3">
      <c r="A2" s="91"/>
    </row>
    <row r="3" spans="1:1" x14ac:dyDescent="0.3">
      <c r="A3" s="89" t="s">
        <v>1</v>
      </c>
    </row>
    <row r="4" spans="1:1" x14ac:dyDescent="0.3">
      <c r="A4" s="89" t="s">
        <v>2</v>
      </c>
    </row>
    <row r="5" spans="1:1" x14ac:dyDescent="0.3">
      <c r="A5" s="89"/>
    </row>
    <row r="6" spans="1:1" x14ac:dyDescent="0.3">
      <c r="A6" s="89" t="s">
        <v>3</v>
      </c>
    </row>
    <row r="7" spans="1:1" x14ac:dyDescent="0.3">
      <c r="A7" s="92" t="s">
        <v>4</v>
      </c>
    </row>
    <row r="8" spans="1:1" x14ac:dyDescent="0.3">
      <c r="A8" s="92" t="s">
        <v>5</v>
      </c>
    </row>
    <row r="9" spans="1:1" x14ac:dyDescent="0.3">
      <c r="A9" s="92" t="s">
        <v>6</v>
      </c>
    </row>
    <row r="10" spans="1:1" x14ac:dyDescent="0.3">
      <c r="A10" s="92" t="s">
        <v>7</v>
      </c>
    </row>
    <row r="11" spans="1:1" x14ac:dyDescent="0.3">
      <c r="A11" s="92" t="s">
        <v>8</v>
      </c>
    </row>
    <row r="12" spans="1:1" x14ac:dyDescent="0.3">
      <c r="A12" s="92" t="s">
        <v>9</v>
      </c>
    </row>
    <row r="13" spans="1:1" x14ac:dyDescent="0.3">
      <c r="A13" s="92" t="s">
        <v>10</v>
      </c>
    </row>
    <row r="14" spans="1:1" x14ac:dyDescent="0.3">
      <c r="A14" s="89" t="s">
        <v>11</v>
      </c>
    </row>
    <row r="15" spans="1:1" x14ac:dyDescent="0.3">
      <c r="A15" s="89"/>
    </row>
    <row r="16" spans="1:1" x14ac:dyDescent="0.3">
      <c r="A16" s="93" t="s">
        <v>12</v>
      </c>
    </row>
    <row r="17" spans="1:1" x14ac:dyDescent="0.3">
      <c r="A17" s="89" t="s">
        <v>13</v>
      </c>
    </row>
    <row r="18" spans="1:1" x14ac:dyDescent="0.3">
      <c r="A18" s="89" t="s">
        <v>14</v>
      </c>
    </row>
    <row r="19" spans="1:1" x14ac:dyDescent="0.3">
      <c r="A19" s="89" t="s">
        <v>15</v>
      </c>
    </row>
    <row r="20" spans="1:1" x14ac:dyDescent="0.3">
      <c r="A20" s="89"/>
    </row>
    <row r="21" spans="1:1" x14ac:dyDescent="0.3">
      <c r="A21" s="89" t="s">
        <v>16</v>
      </c>
    </row>
    <row r="22" spans="1:1" x14ac:dyDescent="0.3">
      <c r="A22" s="89" t="s">
        <v>17</v>
      </c>
    </row>
    <row r="23" spans="1:1" x14ac:dyDescent="0.3">
      <c r="A23" s="89"/>
    </row>
    <row r="24" spans="1:1" x14ac:dyDescent="0.3">
      <c r="A24" s="89" t="s">
        <v>153</v>
      </c>
    </row>
    <row r="25" spans="1:1" x14ac:dyDescent="0.3">
      <c r="A25" s="89"/>
    </row>
    <row r="26" spans="1:1" s="96" customFormat="1" ht="15" customHeight="1" x14ac:dyDescent="0.3">
      <c r="A26" s="96" t="s">
        <v>154</v>
      </c>
    </row>
    <row r="27" spans="1:1" s="96" customFormat="1" x14ac:dyDescent="0.3">
      <c r="A27" s="96" t="s">
        <v>155</v>
      </c>
    </row>
    <row r="28" spans="1:1" x14ac:dyDescent="0.3">
      <c r="A28" s="89"/>
    </row>
    <row r="29" spans="1:1" x14ac:dyDescent="0.3">
      <c r="A29" s="93" t="s">
        <v>18</v>
      </c>
    </row>
    <row r="30" spans="1:1" x14ac:dyDescent="0.3">
      <c r="A30" s="89" t="s">
        <v>19</v>
      </c>
    </row>
    <row r="31" spans="1:1" x14ac:dyDescent="0.3">
      <c r="A31" s="94" t="s">
        <v>20</v>
      </c>
    </row>
    <row r="32" spans="1:1" x14ac:dyDescent="0.3">
      <c r="A32" s="95" t="s">
        <v>21</v>
      </c>
    </row>
    <row r="33" spans="1:1" x14ac:dyDescent="0.3">
      <c r="A33" s="94"/>
    </row>
  </sheetData>
  <hyperlinks>
    <hyperlink ref="A16" r:id="rId1" display="mailto:IDEAdata@westat.com"/>
    <hyperlink ref="A29" r:id="rId2" display="http://www.ideadata.org/"/>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I91"/>
  <sheetViews>
    <sheetView showGridLines="0" topLeftCell="A10" workbookViewId="0">
      <selection activeCell="F51" sqref="F51"/>
    </sheetView>
  </sheetViews>
  <sheetFormatPr defaultColWidth="8.6640625" defaultRowHeight="14.4" x14ac:dyDescent="0.3"/>
  <cols>
    <col min="1" max="1" width="53.44140625" customWidth="1"/>
    <col min="2" max="8" width="12.109375" customWidth="1"/>
  </cols>
  <sheetData>
    <row r="1" spans="1:8" ht="4.95" customHeight="1" x14ac:dyDescent="0.3">
      <c r="A1" s="31"/>
      <c r="B1" s="31"/>
      <c r="C1" s="31"/>
      <c r="D1" s="31"/>
      <c r="E1" s="31"/>
      <c r="F1" s="31"/>
      <c r="G1" s="31"/>
      <c r="H1" s="31"/>
    </row>
    <row r="2" spans="1:8" ht="19.2" customHeight="1" x14ac:dyDescent="0.35">
      <c r="A2" s="83" t="s">
        <v>22</v>
      </c>
      <c r="B2" s="106" t="s">
        <v>23</v>
      </c>
      <c r="C2" s="106"/>
      <c r="D2" s="106"/>
      <c r="E2" s="106"/>
      <c r="F2" s="106"/>
      <c r="G2" s="106"/>
      <c r="H2" s="106"/>
    </row>
    <row r="3" spans="1:8" ht="18" x14ac:dyDescent="0.35">
      <c r="A3" s="26"/>
      <c r="B3" s="106"/>
      <c r="C3" s="106"/>
      <c r="D3" s="106"/>
      <c r="E3" s="106"/>
      <c r="F3" s="106"/>
      <c r="G3" s="106"/>
      <c r="H3" s="106"/>
    </row>
    <row r="4" spans="1:8" ht="18" x14ac:dyDescent="0.35">
      <c r="A4" s="27" t="s">
        <v>24</v>
      </c>
      <c r="B4" s="106"/>
      <c r="C4" s="106"/>
      <c r="D4" s="106"/>
      <c r="E4" s="106"/>
      <c r="F4" s="106"/>
      <c r="G4" s="106"/>
      <c r="H4" s="106"/>
    </row>
    <row r="5" spans="1:8" ht="18" x14ac:dyDescent="0.35">
      <c r="A5" s="27"/>
      <c r="B5" s="80"/>
      <c r="C5" s="80"/>
      <c r="D5" s="80"/>
      <c r="E5" s="80"/>
      <c r="F5" s="80"/>
      <c r="G5" s="80"/>
      <c r="H5" s="80"/>
    </row>
    <row r="6" spans="1:8" x14ac:dyDescent="0.3">
      <c r="A6" s="3"/>
    </row>
    <row r="7" spans="1:8" x14ac:dyDescent="0.3">
      <c r="A7" s="7" t="s">
        <v>25</v>
      </c>
      <c r="B7" s="61">
        <v>2010</v>
      </c>
      <c r="C7" s="61">
        <v>2011</v>
      </c>
      <c r="D7" s="61">
        <v>2012</v>
      </c>
      <c r="E7" s="61">
        <v>2013</v>
      </c>
      <c r="F7" s="61">
        <v>2014</v>
      </c>
      <c r="G7" s="61">
        <v>2015</v>
      </c>
      <c r="H7" s="61">
        <v>2016</v>
      </c>
    </row>
    <row r="8" spans="1:8" ht="34.200000000000003" customHeight="1" x14ac:dyDescent="0.3">
      <c r="A8" s="29" t="s">
        <v>26</v>
      </c>
      <c r="B8" s="62">
        <v>6966</v>
      </c>
      <c r="C8" s="62">
        <v>8249</v>
      </c>
      <c r="D8" s="62">
        <v>9310</v>
      </c>
      <c r="E8" s="62">
        <v>9978</v>
      </c>
      <c r="F8" s="62">
        <v>9759</v>
      </c>
      <c r="G8" s="62">
        <v>9812</v>
      </c>
      <c r="H8" s="62">
        <v>11544</v>
      </c>
    </row>
    <row r="9" spans="1:8" ht="34.200000000000003" customHeight="1" x14ac:dyDescent="0.3">
      <c r="A9" s="29" t="s">
        <v>27</v>
      </c>
      <c r="B9" s="62">
        <v>10750</v>
      </c>
      <c r="C9" s="62">
        <v>10196</v>
      </c>
      <c r="D9" s="62">
        <v>15682</v>
      </c>
      <c r="E9" s="62">
        <v>19258</v>
      </c>
      <c r="F9" s="62">
        <v>14333</v>
      </c>
      <c r="G9" s="62">
        <v>18301</v>
      </c>
      <c r="H9" s="62">
        <v>19672</v>
      </c>
    </row>
    <row r="10" spans="1:8" ht="34.200000000000003" customHeight="1" x14ac:dyDescent="0.3">
      <c r="A10" s="29" t="s">
        <v>28</v>
      </c>
      <c r="B10" s="63">
        <f t="shared" ref="B10:H10" si="0">IF(OR(B8="",B9=""),"[Calculated]",B8/B9)</f>
        <v>0.64800000000000002</v>
      </c>
      <c r="C10" s="63">
        <f t="shared" si="0"/>
        <v>0.80904276186739899</v>
      </c>
      <c r="D10" s="63">
        <f t="shared" si="0"/>
        <v>0.59367427624027547</v>
      </c>
      <c r="E10" s="63">
        <f t="shared" si="0"/>
        <v>0.51812233876830405</v>
      </c>
      <c r="F10" s="63">
        <f t="shared" si="0"/>
        <v>0.68087629944882444</v>
      </c>
      <c r="G10" s="63">
        <f t="shared" si="0"/>
        <v>0.53614556581607564</v>
      </c>
      <c r="H10" s="63">
        <f t="shared" si="0"/>
        <v>0.58682391215941443</v>
      </c>
    </row>
    <row r="11" spans="1:8" ht="34.200000000000003" customHeight="1" x14ac:dyDescent="0.3">
      <c r="A11" s="30" t="s">
        <v>29</v>
      </c>
      <c r="B11" s="64">
        <v>0.72</v>
      </c>
      <c r="C11" s="64">
        <v>0.74</v>
      </c>
      <c r="D11" s="64">
        <v>0.76</v>
      </c>
      <c r="E11" s="64">
        <v>0.78</v>
      </c>
      <c r="F11" s="64">
        <v>0.8</v>
      </c>
      <c r="G11" s="64">
        <v>0.82</v>
      </c>
      <c r="H11" s="64">
        <v>0.6</v>
      </c>
    </row>
    <row r="12" spans="1:8" ht="36" customHeight="1" x14ac:dyDescent="0.3"/>
    <row r="20" spans="1:8" ht="18" x14ac:dyDescent="0.3">
      <c r="G20" s="60" t="s">
        <v>30</v>
      </c>
    </row>
    <row r="31" spans="1:8" ht="4.95" customHeight="1" x14ac:dyDescent="0.3">
      <c r="A31" s="31"/>
      <c r="B31" s="31"/>
      <c r="C31" s="31"/>
      <c r="D31" s="31"/>
      <c r="E31" s="31"/>
      <c r="F31" s="31"/>
      <c r="G31" s="31"/>
      <c r="H31" s="31"/>
    </row>
    <row r="32" spans="1:8" ht="19.95" customHeight="1" x14ac:dyDescent="0.35">
      <c r="A32" s="83" t="s">
        <v>22</v>
      </c>
      <c r="B32" s="107" t="s">
        <v>23</v>
      </c>
      <c r="C32" s="107"/>
      <c r="D32" s="107"/>
      <c r="E32" s="107"/>
      <c r="F32" s="107"/>
      <c r="G32" s="107"/>
      <c r="H32" s="107"/>
    </row>
    <row r="33" spans="1:8" ht="19.2" customHeight="1" x14ac:dyDescent="0.3">
      <c r="B33" s="107"/>
      <c r="C33" s="107"/>
      <c r="D33" s="107"/>
      <c r="E33" s="107"/>
      <c r="F33" s="107"/>
      <c r="G33" s="107"/>
      <c r="H33" s="107"/>
    </row>
    <row r="34" spans="1:8" ht="36" x14ac:dyDescent="0.35">
      <c r="A34" s="47" t="s">
        <v>31</v>
      </c>
    </row>
    <row r="36" spans="1:8" x14ac:dyDescent="0.3">
      <c r="A36" s="7" t="s">
        <v>32</v>
      </c>
      <c r="B36" s="61" t="s">
        <v>33</v>
      </c>
      <c r="C36" s="61" t="s">
        <v>34</v>
      </c>
      <c r="D36" s="61" t="s">
        <v>35</v>
      </c>
      <c r="E36" s="61" t="s">
        <v>36</v>
      </c>
      <c r="F36" s="61" t="s">
        <v>37</v>
      </c>
      <c r="G36" s="61" t="s">
        <v>38</v>
      </c>
      <c r="H36" s="61" t="s">
        <v>39</v>
      </c>
    </row>
    <row r="37" spans="1:8" ht="34.200000000000003" customHeight="1" x14ac:dyDescent="0.3">
      <c r="A37" s="29" t="s">
        <v>26</v>
      </c>
      <c r="B37" s="62">
        <v>10971</v>
      </c>
      <c r="C37" s="62">
        <v>6664</v>
      </c>
      <c r="D37" s="62">
        <v>6664</v>
      </c>
      <c r="E37" s="62">
        <v>6664</v>
      </c>
      <c r="F37" s="62">
        <v>9759</v>
      </c>
      <c r="G37" s="62">
        <v>9812</v>
      </c>
      <c r="H37" s="62">
        <v>11544</v>
      </c>
    </row>
    <row r="38" spans="1:8" ht="34.200000000000003" customHeight="1" x14ac:dyDescent="0.3">
      <c r="A38" s="29" t="s">
        <v>27</v>
      </c>
      <c r="B38" s="62">
        <v>24635</v>
      </c>
      <c r="C38" s="62">
        <v>18065</v>
      </c>
      <c r="D38" s="62">
        <v>18065</v>
      </c>
      <c r="E38" s="62">
        <v>18065</v>
      </c>
      <c r="F38" s="62">
        <v>14333</v>
      </c>
      <c r="G38" s="62">
        <v>18301</v>
      </c>
      <c r="H38" s="62">
        <v>19672</v>
      </c>
    </row>
    <row r="39" spans="1:8" ht="34.200000000000003" customHeight="1" x14ac:dyDescent="0.3">
      <c r="A39" s="29" t="s">
        <v>28</v>
      </c>
      <c r="B39" s="63">
        <f t="shared" ref="B39:H39" si="1">IF(OR(B37="",B38=""),"[Calculated]",B37/B38)</f>
        <v>0.44534199309924904</v>
      </c>
      <c r="C39" s="63">
        <f t="shared" si="1"/>
        <v>0.36889011901466923</v>
      </c>
      <c r="D39" s="63">
        <f t="shared" si="1"/>
        <v>0.36889011901466923</v>
      </c>
      <c r="E39" s="63">
        <f t="shared" si="1"/>
        <v>0.36889011901466923</v>
      </c>
      <c r="F39" s="63">
        <f t="shared" si="1"/>
        <v>0.68087629944882444</v>
      </c>
      <c r="G39" s="63">
        <f t="shared" si="1"/>
        <v>0.53614556581607564</v>
      </c>
      <c r="H39" s="63">
        <f t="shared" si="1"/>
        <v>0.58682391215941443</v>
      </c>
    </row>
    <row r="40" spans="1:8" ht="34.200000000000003" customHeight="1" x14ac:dyDescent="0.3">
      <c r="A40" s="5" t="s">
        <v>29</v>
      </c>
      <c r="B40" s="64">
        <v>0.5</v>
      </c>
      <c r="C40" s="64">
        <v>0.5</v>
      </c>
      <c r="D40" s="64">
        <v>0.5</v>
      </c>
      <c r="E40" s="64">
        <v>0.5</v>
      </c>
      <c r="F40" s="64">
        <v>0.5</v>
      </c>
      <c r="G40" s="64">
        <v>0.5</v>
      </c>
      <c r="H40" s="64">
        <v>0.5</v>
      </c>
    </row>
    <row r="41" spans="1:8" ht="21" customHeight="1" x14ac:dyDescent="0.3"/>
    <row r="49" spans="1:8" ht="18" x14ac:dyDescent="0.3">
      <c r="G49" s="108" t="s">
        <v>40</v>
      </c>
      <c r="H49" s="109"/>
    </row>
    <row r="61" spans="1:8" ht="4.95" customHeight="1" x14ac:dyDescent="0.3">
      <c r="A61" s="31"/>
      <c r="B61" s="31"/>
      <c r="C61" s="31"/>
      <c r="D61" s="31"/>
      <c r="E61" s="31"/>
      <c r="F61" s="31"/>
      <c r="G61" s="31"/>
      <c r="H61" s="31"/>
    </row>
    <row r="62" spans="1:8" ht="19.95" customHeight="1" x14ac:dyDescent="0.35">
      <c r="A62" s="83" t="s">
        <v>22</v>
      </c>
      <c r="B62" s="106" t="s">
        <v>41</v>
      </c>
      <c r="C62" s="106"/>
      <c r="D62" s="106"/>
      <c r="E62" s="106"/>
      <c r="F62" s="106"/>
      <c r="G62" s="106"/>
      <c r="H62" s="106"/>
    </row>
    <row r="63" spans="1:8" ht="19.2" customHeight="1" x14ac:dyDescent="0.3">
      <c r="B63" s="106"/>
      <c r="C63" s="106"/>
      <c r="D63" s="106"/>
      <c r="E63" s="106"/>
      <c r="F63" s="106"/>
      <c r="G63" s="106"/>
      <c r="H63" s="106"/>
    </row>
    <row r="64" spans="1:8" ht="18.600000000000001" thickBot="1" x14ac:dyDescent="0.4">
      <c r="A64" s="27" t="s">
        <v>42</v>
      </c>
    </row>
    <row r="65" spans="1:9" ht="21.6" thickBot="1" x14ac:dyDescent="0.35">
      <c r="A65" s="48" t="s">
        <v>43</v>
      </c>
      <c r="B65" s="57">
        <v>0.33</v>
      </c>
    </row>
    <row r="72" spans="1:9" ht="14.7" customHeight="1" x14ac:dyDescent="0.3">
      <c r="G72" s="110" t="s">
        <v>44</v>
      </c>
      <c r="H72" s="111"/>
      <c r="I72" s="112"/>
    </row>
    <row r="73" spans="1:9" x14ac:dyDescent="0.3">
      <c r="G73" s="113"/>
      <c r="H73" s="114"/>
      <c r="I73" s="115"/>
    </row>
    <row r="74" spans="1:9" x14ac:dyDescent="0.3">
      <c r="G74" s="113"/>
      <c r="H74" s="114"/>
      <c r="I74" s="115"/>
    </row>
    <row r="75" spans="1:9" x14ac:dyDescent="0.3">
      <c r="G75" s="116"/>
      <c r="H75" s="117"/>
      <c r="I75" s="118"/>
    </row>
    <row r="80" spans="1:9" ht="18" x14ac:dyDescent="0.3">
      <c r="G80" s="60" t="s">
        <v>45</v>
      </c>
    </row>
    <row r="91" spans="1:8" ht="4.95" customHeight="1" x14ac:dyDescent="0.3">
      <c r="A91" s="31"/>
      <c r="B91" s="31"/>
      <c r="C91" s="31"/>
      <c r="D91" s="31"/>
      <c r="E91" s="31"/>
      <c r="F91" s="31"/>
      <c r="G91" s="31"/>
      <c r="H91" s="31"/>
    </row>
  </sheetData>
  <sheetProtection algorithmName="SHA-512" hashValue="LEOvBSEPpcJ4UGAUOgGg1IuFmfSmj+8wTobAerP2k2OH3j+EAPkGXtf0TdpN95vwg8XryG3Z3O0E5sLmTZfLbQ==" saltValue="OZR0C4OHrz9fgVw50PBTOA==" spinCount="100000" sheet="1" scenarios="1"/>
  <mergeCells count="5">
    <mergeCell ref="B62:H63"/>
    <mergeCell ref="B32:H33"/>
    <mergeCell ref="G49:H49"/>
    <mergeCell ref="B2:H4"/>
    <mergeCell ref="G72:I7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sheetPr>
  <dimension ref="A1:W25"/>
  <sheetViews>
    <sheetView showGridLines="0" workbookViewId="0"/>
  </sheetViews>
  <sheetFormatPr defaultColWidth="5.6640625" defaultRowHeight="34.950000000000003" customHeight="1" x14ac:dyDescent="0.3"/>
  <cols>
    <col min="1" max="1" width="36.109375" customWidth="1"/>
    <col min="2" max="2" width="8.109375" bestFit="1" customWidth="1"/>
    <col min="17" max="17" width="8.33203125" customWidth="1"/>
  </cols>
  <sheetData>
    <row r="1" spans="1:23" ht="4.95" customHeight="1" x14ac:dyDescent="0.3">
      <c r="A1" s="31"/>
      <c r="B1" s="31"/>
      <c r="C1" s="31"/>
      <c r="D1" s="31"/>
      <c r="E1" s="31"/>
      <c r="F1" s="31"/>
      <c r="G1" s="31"/>
      <c r="H1" s="31"/>
      <c r="I1" s="31"/>
      <c r="J1" s="31"/>
      <c r="K1" s="31"/>
      <c r="L1" s="31"/>
      <c r="M1" s="31"/>
      <c r="N1" s="31"/>
      <c r="O1" s="31"/>
      <c r="P1" s="31"/>
      <c r="Q1" s="31"/>
    </row>
    <row r="2" spans="1:23" ht="19.95" customHeight="1" x14ac:dyDescent="0.35">
      <c r="A2" s="83" t="s">
        <v>22</v>
      </c>
      <c r="B2" s="107" t="s">
        <v>46</v>
      </c>
      <c r="C2" s="107"/>
      <c r="D2" s="107"/>
      <c r="E2" s="107"/>
      <c r="F2" s="107"/>
      <c r="G2" s="107"/>
      <c r="H2" s="107"/>
      <c r="I2" s="107"/>
      <c r="J2" s="107"/>
      <c r="K2" s="107"/>
      <c r="L2" s="107"/>
    </row>
    <row r="3" spans="1:23" ht="19.2" customHeight="1" x14ac:dyDescent="0.3">
      <c r="B3" s="107"/>
      <c r="C3" s="107"/>
      <c r="D3" s="107"/>
      <c r="E3" s="107"/>
      <c r="F3" s="107"/>
      <c r="G3" s="107"/>
      <c r="H3" s="107"/>
      <c r="I3" s="107"/>
      <c r="J3" s="107"/>
      <c r="K3" s="107"/>
      <c r="L3" s="107"/>
    </row>
    <row r="4" spans="1:23" ht="36.6" thickBot="1" x14ac:dyDescent="0.4">
      <c r="A4" s="47" t="s">
        <v>47</v>
      </c>
    </row>
    <row r="5" spans="1:23" ht="34.950000000000003" customHeight="1" thickBot="1" x14ac:dyDescent="0.55000000000000004">
      <c r="B5" s="58">
        <v>0.56000000000000005</v>
      </c>
      <c r="D5" s="20"/>
    </row>
    <row r="6" spans="1:23" ht="34.950000000000003" customHeight="1" x14ac:dyDescent="0.5">
      <c r="B6" s="19"/>
      <c r="D6" s="20"/>
    </row>
    <row r="8" spans="1:23" ht="34.950000000000003" customHeight="1" x14ac:dyDescent="0.3">
      <c r="S8" s="119" t="s">
        <v>48</v>
      </c>
      <c r="T8" s="120"/>
      <c r="U8" s="120"/>
      <c r="V8" s="120"/>
      <c r="W8" s="121"/>
    </row>
    <row r="9" spans="1:23" ht="34.950000000000003" customHeight="1" x14ac:dyDescent="0.3">
      <c r="G9" s="21"/>
      <c r="H9" s="21"/>
      <c r="I9" s="21"/>
      <c r="J9" s="21"/>
      <c r="K9" s="21"/>
      <c r="L9" s="21"/>
      <c r="M9" s="21"/>
      <c r="N9" s="21"/>
      <c r="O9" s="21"/>
      <c r="P9" s="21"/>
      <c r="Q9" s="21"/>
      <c r="R9" s="21"/>
      <c r="S9" s="122"/>
      <c r="T9" s="123"/>
      <c r="U9" s="123"/>
      <c r="V9" s="123"/>
      <c r="W9" s="124"/>
    </row>
    <row r="10" spans="1:23" ht="34.950000000000003" customHeight="1" x14ac:dyDescent="0.3">
      <c r="B10" s="23">
        <v>1</v>
      </c>
      <c r="C10" s="23">
        <v>1</v>
      </c>
      <c r="D10" s="23">
        <v>1</v>
      </c>
      <c r="E10" s="23">
        <v>1</v>
      </c>
      <c r="F10" s="23">
        <v>1</v>
      </c>
      <c r="G10" s="23">
        <v>1</v>
      </c>
      <c r="H10" s="23">
        <v>1</v>
      </c>
      <c r="I10" s="23">
        <v>1</v>
      </c>
      <c r="J10" s="23">
        <v>1</v>
      </c>
      <c r="K10" s="23">
        <v>1</v>
      </c>
      <c r="L10" s="23">
        <v>1</v>
      </c>
      <c r="M10" s="23">
        <v>1</v>
      </c>
      <c r="N10" s="23">
        <v>1</v>
      </c>
      <c r="O10" s="23">
        <v>1</v>
      </c>
      <c r="P10" s="23">
        <v>1</v>
      </c>
      <c r="Q10" s="23">
        <v>1</v>
      </c>
      <c r="R10" s="21"/>
      <c r="S10" s="21"/>
      <c r="T10" s="21"/>
      <c r="U10" s="21"/>
      <c r="V10" s="21"/>
    </row>
    <row r="11" spans="1:23" ht="34.950000000000003" customHeight="1" x14ac:dyDescent="0.3">
      <c r="B11" s="23">
        <v>0.95</v>
      </c>
      <c r="C11" s="23">
        <v>0.95</v>
      </c>
      <c r="D11" s="23">
        <v>0.95</v>
      </c>
      <c r="E11" s="23">
        <v>0.95</v>
      </c>
      <c r="F11" s="23">
        <v>0.95</v>
      </c>
      <c r="G11" s="23">
        <v>0.95</v>
      </c>
      <c r="H11" s="23">
        <v>0.95</v>
      </c>
      <c r="I11" s="23">
        <v>0.95</v>
      </c>
      <c r="J11" s="23">
        <v>0.95</v>
      </c>
      <c r="K11" s="23">
        <v>0.95</v>
      </c>
      <c r="L11" s="23">
        <v>0.95</v>
      </c>
      <c r="M11" s="23">
        <v>0.95</v>
      </c>
      <c r="N11" s="23">
        <v>0.95</v>
      </c>
      <c r="O11" s="23">
        <v>0.95</v>
      </c>
      <c r="P11" s="23">
        <v>0.95</v>
      </c>
      <c r="Q11" s="23">
        <v>0.95</v>
      </c>
      <c r="R11" s="22"/>
      <c r="S11" s="22"/>
      <c r="T11" s="22"/>
      <c r="U11" s="21"/>
      <c r="V11" s="21"/>
    </row>
    <row r="12" spans="1:23" ht="34.950000000000003" customHeight="1" x14ac:dyDescent="0.3">
      <c r="B12" s="23">
        <v>0.85</v>
      </c>
      <c r="C12" s="23">
        <v>0.85</v>
      </c>
      <c r="D12" s="23">
        <v>0.85</v>
      </c>
      <c r="E12" s="23">
        <v>0.85</v>
      </c>
      <c r="F12" s="23">
        <v>0.85</v>
      </c>
      <c r="G12" s="23">
        <v>0.85</v>
      </c>
      <c r="H12" s="23">
        <v>0.85</v>
      </c>
      <c r="I12" s="23">
        <v>0.85</v>
      </c>
      <c r="J12" s="23">
        <v>0.85</v>
      </c>
      <c r="K12" s="23">
        <v>0.85</v>
      </c>
      <c r="L12" s="23">
        <v>0.85</v>
      </c>
      <c r="M12" s="23">
        <v>0.85</v>
      </c>
      <c r="N12" s="23">
        <v>0.85</v>
      </c>
      <c r="O12" s="23">
        <v>0.85</v>
      </c>
      <c r="P12" s="23">
        <v>0.85</v>
      </c>
      <c r="Q12" s="23">
        <v>0.85</v>
      </c>
      <c r="R12" s="22"/>
      <c r="S12" s="22"/>
      <c r="T12" s="22"/>
      <c r="U12" s="21"/>
      <c r="V12" s="21"/>
    </row>
    <row r="13" spans="1:23" ht="34.950000000000003" customHeight="1" x14ac:dyDescent="0.3">
      <c r="B13" s="23">
        <v>0.75</v>
      </c>
      <c r="C13" s="23">
        <v>0.75</v>
      </c>
      <c r="D13" s="23">
        <v>0.75</v>
      </c>
      <c r="E13" s="23">
        <v>0.75</v>
      </c>
      <c r="F13" s="23">
        <v>0.75</v>
      </c>
      <c r="G13" s="23">
        <v>0.75</v>
      </c>
      <c r="H13" s="23">
        <v>0.75</v>
      </c>
      <c r="I13" s="23">
        <v>0.75</v>
      </c>
      <c r="J13" s="23">
        <v>0.75</v>
      </c>
      <c r="K13" s="23">
        <v>0.75</v>
      </c>
      <c r="L13" s="23">
        <v>0.75</v>
      </c>
      <c r="M13" s="23">
        <v>0.75</v>
      </c>
      <c r="N13" s="23">
        <v>0.75</v>
      </c>
      <c r="O13" s="23">
        <v>0.75</v>
      </c>
      <c r="P13" s="23">
        <v>0.75</v>
      </c>
      <c r="Q13" s="23">
        <v>0.75</v>
      </c>
      <c r="R13" s="22"/>
      <c r="S13" s="22"/>
      <c r="T13" s="22"/>
      <c r="U13" s="21"/>
      <c r="V13" s="21"/>
    </row>
    <row r="14" spans="1:23" ht="34.950000000000003" customHeight="1" x14ac:dyDescent="0.3">
      <c r="B14" s="23">
        <v>0.65</v>
      </c>
      <c r="C14" s="23">
        <v>0.65</v>
      </c>
      <c r="D14" s="23">
        <v>0.65</v>
      </c>
      <c r="E14" s="23">
        <v>0.65</v>
      </c>
      <c r="F14" s="23">
        <v>0.65</v>
      </c>
      <c r="G14" s="23">
        <v>0.65</v>
      </c>
      <c r="H14" s="23">
        <v>0.65</v>
      </c>
      <c r="I14" s="23">
        <v>0.65</v>
      </c>
      <c r="J14" s="23">
        <v>0.65</v>
      </c>
      <c r="K14" s="23">
        <v>0.65</v>
      </c>
      <c r="L14" s="23">
        <v>0.65</v>
      </c>
      <c r="M14" s="23">
        <v>0.65</v>
      </c>
      <c r="N14" s="23">
        <v>0.65</v>
      </c>
      <c r="O14" s="23">
        <v>0.65</v>
      </c>
      <c r="P14" s="23">
        <v>0.65</v>
      </c>
      <c r="Q14" s="23">
        <v>0.65</v>
      </c>
      <c r="R14" s="22"/>
      <c r="S14" s="22"/>
      <c r="T14" s="22"/>
      <c r="U14" s="21"/>
      <c r="V14" s="21"/>
    </row>
    <row r="15" spans="1:23" ht="34.950000000000003" customHeight="1" x14ac:dyDescent="0.3">
      <c r="B15" s="23">
        <v>0.55000000000000004</v>
      </c>
      <c r="C15" s="23">
        <v>0.55000000000000004</v>
      </c>
      <c r="D15" s="23">
        <v>0.55000000000000004</v>
      </c>
      <c r="E15" s="23">
        <v>0.55000000000000004</v>
      </c>
      <c r="F15" s="23">
        <v>0.55000000000000004</v>
      </c>
      <c r="G15" s="23">
        <v>0.55000000000000004</v>
      </c>
      <c r="H15" s="23">
        <v>0.55000000000000004</v>
      </c>
      <c r="I15" s="23">
        <v>0.55000000000000004</v>
      </c>
      <c r="J15" s="23">
        <v>0.55000000000000004</v>
      </c>
      <c r="K15" s="23">
        <v>0.55000000000000004</v>
      </c>
      <c r="L15" s="23">
        <v>0.55000000000000004</v>
      </c>
      <c r="M15" s="23">
        <v>0.55000000000000004</v>
      </c>
      <c r="N15" s="23">
        <v>0.55000000000000004</v>
      </c>
      <c r="O15" s="23">
        <v>0.55000000000000004</v>
      </c>
      <c r="P15" s="23">
        <v>0.55000000000000004</v>
      </c>
      <c r="Q15" s="23">
        <v>0.55000000000000004</v>
      </c>
      <c r="R15" s="22"/>
      <c r="S15" s="22"/>
      <c r="T15" s="22"/>
      <c r="U15" s="21"/>
      <c r="V15" s="21"/>
    </row>
    <row r="16" spans="1:23" ht="34.950000000000003" customHeight="1" x14ac:dyDescent="0.3">
      <c r="B16" s="23">
        <v>0.45</v>
      </c>
      <c r="C16" s="23">
        <v>0.45</v>
      </c>
      <c r="D16" s="23">
        <v>0.45</v>
      </c>
      <c r="E16" s="23">
        <v>0.45</v>
      </c>
      <c r="F16" s="23">
        <v>0.45</v>
      </c>
      <c r="G16" s="23">
        <v>0.45</v>
      </c>
      <c r="H16" s="23">
        <v>0.45</v>
      </c>
      <c r="I16" s="23">
        <v>0.45</v>
      </c>
      <c r="J16" s="23">
        <v>0.45</v>
      </c>
      <c r="K16" s="23">
        <v>0.45</v>
      </c>
      <c r="L16" s="23">
        <v>0.45</v>
      </c>
      <c r="M16" s="23">
        <v>0.45</v>
      </c>
      <c r="N16" s="23">
        <v>0.45</v>
      </c>
      <c r="O16" s="23">
        <v>0.45</v>
      </c>
      <c r="P16" s="23">
        <v>0.45</v>
      </c>
      <c r="Q16" s="23">
        <v>0.45</v>
      </c>
      <c r="T16" s="108" t="s">
        <v>49</v>
      </c>
      <c r="U16" s="125"/>
      <c r="V16" s="109"/>
    </row>
    <row r="17" spans="1:17" ht="34.950000000000003" customHeight="1" x14ac:dyDescent="0.3">
      <c r="B17" s="23">
        <v>0.35</v>
      </c>
      <c r="C17" s="23">
        <v>0.35</v>
      </c>
      <c r="D17" s="23">
        <v>0.35</v>
      </c>
      <c r="E17" s="23">
        <v>0.35</v>
      </c>
      <c r="F17" s="23">
        <v>0.35</v>
      </c>
      <c r="G17" s="23">
        <v>0.35</v>
      </c>
      <c r="H17" s="23">
        <v>0.35</v>
      </c>
      <c r="I17" s="23">
        <v>0.35</v>
      </c>
      <c r="J17" s="23">
        <v>0.35</v>
      </c>
      <c r="K17" s="23">
        <v>0.35</v>
      </c>
      <c r="L17" s="23">
        <v>0.35</v>
      </c>
      <c r="M17" s="23">
        <v>0.35</v>
      </c>
      <c r="N17" s="23">
        <v>0.35</v>
      </c>
      <c r="O17" s="23">
        <v>0.35</v>
      </c>
      <c r="P17" s="23">
        <v>0.35</v>
      </c>
      <c r="Q17" s="23">
        <v>0.35</v>
      </c>
    </row>
    <row r="18" spans="1:17" ht="34.950000000000003" customHeight="1" x14ac:dyDescent="0.3">
      <c r="B18" s="23">
        <v>0.25</v>
      </c>
      <c r="C18" s="23">
        <v>0.25</v>
      </c>
      <c r="D18" s="23">
        <v>0.25</v>
      </c>
      <c r="E18" s="23">
        <v>0.25</v>
      </c>
      <c r="F18" s="23">
        <v>0.25</v>
      </c>
      <c r="G18" s="23">
        <v>0.25</v>
      </c>
      <c r="H18" s="23">
        <v>0.25</v>
      </c>
      <c r="I18" s="23">
        <v>0.25</v>
      </c>
      <c r="J18" s="23">
        <v>0.25</v>
      </c>
      <c r="K18" s="23">
        <v>0.25</v>
      </c>
      <c r="L18" s="23">
        <v>0.25</v>
      </c>
      <c r="M18" s="23">
        <v>0.25</v>
      </c>
      <c r="N18" s="23">
        <v>0.25</v>
      </c>
      <c r="O18" s="23">
        <v>0.25</v>
      </c>
      <c r="P18" s="23">
        <v>0.25</v>
      </c>
      <c r="Q18" s="23">
        <v>0.25</v>
      </c>
    </row>
    <row r="19" spans="1:17" ht="34.950000000000003" customHeight="1" x14ac:dyDescent="0.3">
      <c r="B19" s="23">
        <v>0.15</v>
      </c>
      <c r="C19" s="23">
        <v>0.15</v>
      </c>
      <c r="D19" s="23">
        <v>0.15</v>
      </c>
      <c r="E19" s="23">
        <v>0.15</v>
      </c>
      <c r="F19" s="23">
        <v>0.15</v>
      </c>
      <c r="G19" s="23">
        <v>0.15</v>
      </c>
      <c r="H19" s="23">
        <v>0.15</v>
      </c>
      <c r="I19" s="23">
        <v>0.15</v>
      </c>
      <c r="J19" s="23">
        <v>0.15</v>
      </c>
      <c r="K19" s="23">
        <v>0.15</v>
      </c>
      <c r="L19" s="23">
        <v>0.15</v>
      </c>
      <c r="M19" s="23">
        <v>0.15</v>
      </c>
      <c r="N19" s="23">
        <v>0.15</v>
      </c>
      <c r="O19" s="23">
        <v>0.15</v>
      </c>
      <c r="P19" s="23">
        <v>0.15</v>
      </c>
      <c r="Q19" s="23">
        <v>0.15</v>
      </c>
    </row>
    <row r="20" spans="1:17" ht="34.950000000000003" customHeight="1" x14ac:dyDescent="0.3">
      <c r="B20" s="23">
        <v>0.05</v>
      </c>
      <c r="C20" s="23">
        <v>0.05</v>
      </c>
      <c r="D20" s="23">
        <v>0.05</v>
      </c>
      <c r="E20" s="23">
        <v>0.05</v>
      </c>
      <c r="F20" s="23">
        <v>0.05</v>
      </c>
      <c r="G20" s="23">
        <v>0.05</v>
      </c>
      <c r="H20" s="23">
        <v>0.05</v>
      </c>
      <c r="I20" s="23">
        <v>0.05</v>
      </c>
      <c r="J20" s="23">
        <v>0.05</v>
      </c>
      <c r="K20" s="23">
        <v>0.05</v>
      </c>
      <c r="L20" s="23">
        <v>0.05</v>
      </c>
      <c r="M20" s="23">
        <v>0.05</v>
      </c>
      <c r="N20" s="23">
        <v>0.05</v>
      </c>
      <c r="O20" s="23">
        <v>0.05</v>
      </c>
      <c r="P20" s="23">
        <v>0.05</v>
      </c>
      <c r="Q20" s="23">
        <v>0.05</v>
      </c>
    </row>
    <row r="25" spans="1:17" ht="4.95" customHeight="1" x14ac:dyDescent="0.3">
      <c r="A25" s="31"/>
      <c r="B25" s="31"/>
      <c r="C25" s="31"/>
      <c r="D25" s="31"/>
      <c r="E25" s="31"/>
      <c r="F25" s="31"/>
      <c r="G25" s="31"/>
      <c r="H25" s="31"/>
      <c r="I25" s="31"/>
      <c r="J25" s="31"/>
      <c r="K25" s="31"/>
      <c r="L25" s="31"/>
      <c r="M25" s="31"/>
      <c r="N25" s="31"/>
      <c r="O25" s="31"/>
      <c r="P25" s="31"/>
      <c r="Q25" s="31"/>
    </row>
  </sheetData>
  <sheetProtection algorithmName="SHA-512" hashValue="RmNCDWbph2FCe2vwCoJV08k8hAvs+4k+w2NJFsl8KZJOUyArKs/5Vez9oPqTgxmBjDysQVewq+E5UsQ602JnUw==" saltValue="XzvIr8qXV4OobCW1BCedlA==" spinCount="100000" sheet="1" scenarios="1"/>
  <mergeCells count="3">
    <mergeCell ref="B2:L3"/>
    <mergeCell ref="S8:W9"/>
    <mergeCell ref="T16:V16"/>
  </mergeCells>
  <conditionalFormatting sqref="B10:Q20">
    <cfRule type="cellIs" dxfId="31" priority="1" operator="lessThanOrEqual">
      <formula>$B$5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4"/>
  <sheetViews>
    <sheetView workbookViewId="0">
      <selection activeCell="H1" sqref="H1"/>
    </sheetView>
  </sheetViews>
  <sheetFormatPr defaultColWidth="8.6640625" defaultRowHeight="14.4" x14ac:dyDescent="0.3"/>
  <sheetData>
    <row r="1" spans="1:8" x14ac:dyDescent="0.3">
      <c r="B1">
        <f>IF('Indicator 1'!B7="",NA(),'Indicator 1'!B7)</f>
        <v>2010</v>
      </c>
      <c r="C1">
        <f>IF('Indicator 1'!C7="",NA(),'Indicator 1'!C7)</f>
        <v>2011</v>
      </c>
      <c r="D1">
        <f>IF('Indicator 1'!D7="",NA(),'Indicator 1'!D7)</f>
        <v>2012</v>
      </c>
      <c r="E1">
        <f>IF('Indicator 1'!E7="",NA(),'Indicator 1'!E7)</f>
        <v>2013</v>
      </c>
      <c r="F1">
        <f>IF('Indicator 1'!F7="",NA(),'Indicator 1'!F7)</f>
        <v>2014</v>
      </c>
      <c r="G1">
        <f>IF('Indicator 1'!G7="",NA(),'Indicator 1'!G7)</f>
        <v>2015</v>
      </c>
      <c r="H1">
        <f>IF('Indicator 1'!H7="",NA(),'Indicator 1'!H7)</f>
        <v>2016</v>
      </c>
    </row>
    <row r="2" spans="1:8" x14ac:dyDescent="0.3">
      <c r="A2" t="s">
        <v>50</v>
      </c>
      <c r="B2" s="4">
        <f>IF('Indicator 1'!B10="[Calculated]",NA(),'Indicator 1'!B10)</f>
        <v>0.64800000000000002</v>
      </c>
      <c r="C2" s="4">
        <f>IF('Indicator 1'!C10="[Calculated]",NA(),'Indicator 1'!C10)</f>
        <v>0.80904276186739899</v>
      </c>
      <c r="D2" s="4">
        <f>IF('Indicator 1'!D10="[Calculated]",NA(),'Indicator 1'!D10)</f>
        <v>0.59367427624027547</v>
      </c>
      <c r="E2" s="4">
        <f>IF('Indicator 1'!E10="[Calculated]",NA(),'Indicator 1'!E10)</f>
        <v>0.51812233876830405</v>
      </c>
      <c r="F2" s="4">
        <f>IF('Indicator 1'!F10="[Calculated]",NA(),'Indicator 1'!F10)</f>
        <v>0.68087629944882444</v>
      </c>
      <c r="G2" s="4">
        <f>IF('Indicator 1'!G10="[Calculated]",NA(),'Indicator 1'!G10)</f>
        <v>0.53614556581607564</v>
      </c>
      <c r="H2" s="4">
        <f>IF('Indicator 1'!H10="[Calculated]",NA(),'Indicator 1'!H10)</f>
        <v>0.58682391215941443</v>
      </c>
    </row>
    <row r="3" spans="1:8" x14ac:dyDescent="0.3">
      <c r="A3" t="s">
        <v>51</v>
      </c>
      <c r="B3" s="4">
        <f>IF('Indicator 1'!B11="",NA(),'Indicator 1'!B11)</f>
        <v>0.72</v>
      </c>
      <c r="C3" s="4">
        <f>IF('Indicator 1'!C11="",NA(),'Indicator 1'!C11)</f>
        <v>0.74</v>
      </c>
      <c r="D3" s="4">
        <f>IF('Indicator 1'!D11="",NA(),'Indicator 1'!D11)</f>
        <v>0.76</v>
      </c>
      <c r="E3" s="4">
        <f>IF('Indicator 1'!E11="",NA(),'Indicator 1'!E11)</f>
        <v>0.78</v>
      </c>
      <c r="F3" s="4">
        <f>IF('Indicator 1'!F11="",NA(),'Indicator 1'!F11)</f>
        <v>0.8</v>
      </c>
      <c r="G3" s="4">
        <f>IF('Indicator 1'!G11="",NA(),'Indicator 1'!G11)</f>
        <v>0.82</v>
      </c>
      <c r="H3" s="4">
        <f>IF('Indicator 1'!H11="",NA(),'Indicator 1'!H11)</f>
        <v>0.6</v>
      </c>
    </row>
    <row r="4" spans="1:8" x14ac:dyDescent="0.3">
      <c r="A4" t="s">
        <v>52</v>
      </c>
      <c r="B4">
        <v>1</v>
      </c>
      <c r="C4">
        <v>2</v>
      </c>
      <c r="D4">
        <v>3</v>
      </c>
      <c r="E4">
        <v>4</v>
      </c>
      <c r="F4">
        <v>5</v>
      </c>
      <c r="G4">
        <v>6</v>
      </c>
      <c r="H4">
        <v>7</v>
      </c>
    </row>
    <row r="6" spans="1:8" x14ac:dyDescent="0.3">
      <c r="B6" t="str">
        <f>IF('Indicator 1'!B36="",NA(),'Indicator 1'!B36)</f>
        <v>Category 1</v>
      </c>
      <c r="C6" t="str">
        <f>IF('Indicator 1'!C36="",NA(),'Indicator 1'!C36)</f>
        <v>Category 2</v>
      </c>
      <c r="D6" t="str">
        <f>IF('Indicator 1'!D36="",NA(),'Indicator 1'!D36)</f>
        <v>Category 3</v>
      </c>
      <c r="E6" t="str">
        <f>IF('Indicator 1'!E36="",NA(),'Indicator 1'!E36)</f>
        <v>Category 4</v>
      </c>
      <c r="F6" t="str">
        <f>IF('Indicator 1'!F36="",NA(),'Indicator 1'!F36)</f>
        <v>Category 5</v>
      </c>
      <c r="G6" t="str">
        <f>IF('Indicator 1'!G36="",NA(),'Indicator 1'!G36)</f>
        <v>Category 6</v>
      </c>
      <c r="H6" t="str">
        <f>IF('Indicator 1'!H36="",NA(),'Indicator 1'!H36)</f>
        <v>Category 7</v>
      </c>
    </row>
    <row r="7" spans="1:8" x14ac:dyDescent="0.3">
      <c r="A7" t="s">
        <v>50</v>
      </c>
      <c r="B7" s="4">
        <f>IF('Indicator 1'!B39="[Calculated]",NA(),'Indicator 1'!B39)</f>
        <v>0.44534199309924904</v>
      </c>
      <c r="C7" s="4">
        <f>IF('Indicator 1'!C39="[Calculated]",NA(),'Indicator 1'!C39)</f>
        <v>0.36889011901466923</v>
      </c>
      <c r="D7" s="4">
        <f>IF('Indicator 1'!D39="[Calculated]",NA(),'Indicator 1'!D39)</f>
        <v>0.36889011901466923</v>
      </c>
      <c r="E7" s="4">
        <f>IF('Indicator 1'!E39="[Calculated]",NA(),'Indicator 1'!E39)</f>
        <v>0.36889011901466923</v>
      </c>
      <c r="F7" s="4">
        <f>IF('Indicator 1'!F39="[Calculated]",NA(),'Indicator 1'!F39)</f>
        <v>0.68087629944882444</v>
      </c>
      <c r="G7" s="4">
        <f>IF('Indicator 1'!G39="[Calculated]",NA(),'Indicator 1'!G39)</f>
        <v>0.53614556581607564</v>
      </c>
      <c r="H7" s="4">
        <f>IF('Indicator 1'!H39="[Calculated]",NA(),'Indicator 1'!H39)</f>
        <v>0.58682391215941443</v>
      </c>
    </row>
    <row r="8" spans="1:8" x14ac:dyDescent="0.3">
      <c r="A8" t="s">
        <v>51</v>
      </c>
      <c r="B8" s="4">
        <f>IF('Indicator 1'!B40="",NA(),'Indicator 1'!B40)</f>
        <v>0.5</v>
      </c>
      <c r="C8" s="4">
        <f>IF('Indicator 1'!C40="",NA(),'Indicator 1'!C40)</f>
        <v>0.5</v>
      </c>
      <c r="D8" s="4">
        <f>IF('Indicator 1'!D40="",NA(),'Indicator 1'!D40)</f>
        <v>0.5</v>
      </c>
      <c r="E8" s="4">
        <f>IF('Indicator 1'!E40="",NA(),'Indicator 1'!E40)</f>
        <v>0.5</v>
      </c>
      <c r="F8" s="4">
        <f>IF('Indicator 1'!F40="",NA(),'Indicator 1'!F40)</f>
        <v>0.5</v>
      </c>
      <c r="G8" s="4">
        <f>IF('Indicator 1'!G40="",NA(),'Indicator 1'!G40)</f>
        <v>0.5</v>
      </c>
      <c r="H8" s="4">
        <f>IF('Indicator 1'!H40="",NA(),'Indicator 1'!H40)</f>
        <v>0.5</v>
      </c>
    </row>
    <row r="9" spans="1:8" x14ac:dyDescent="0.3">
      <c r="A9" t="s">
        <v>52</v>
      </c>
      <c r="B9">
        <v>1</v>
      </c>
      <c r="C9">
        <v>2</v>
      </c>
      <c r="D9">
        <v>3</v>
      </c>
      <c r="E9">
        <v>4</v>
      </c>
      <c r="F9">
        <v>5</v>
      </c>
      <c r="G9">
        <v>6</v>
      </c>
      <c r="H9">
        <v>7</v>
      </c>
    </row>
    <row r="13" spans="1:8" x14ac:dyDescent="0.3">
      <c r="A13" s="4" t="s">
        <v>53</v>
      </c>
      <c r="B13" s="12">
        <f>'Indicator 1'!B65*100</f>
        <v>33</v>
      </c>
      <c r="D13" s="1" t="s">
        <v>54</v>
      </c>
      <c r="E13" s="1" t="s">
        <v>55</v>
      </c>
      <c r="F13" s="1" t="s">
        <v>56</v>
      </c>
    </row>
    <row r="14" spans="1:8" x14ac:dyDescent="0.3">
      <c r="D14">
        <v>1</v>
      </c>
      <c r="E14">
        <v>2</v>
      </c>
      <c r="F14" t="e">
        <f>IF(COUNT(E14:$E$113)&lt;=$B$13,E14,NA())</f>
        <v>#N/A</v>
      </c>
    </row>
    <row r="15" spans="1:8" x14ac:dyDescent="0.3">
      <c r="D15">
        <v>2</v>
      </c>
      <c r="E15">
        <v>2</v>
      </c>
      <c r="F15" t="e">
        <f>IF(COUNT(E15:$E$113)&lt;=$B$13,E15,NA())</f>
        <v>#N/A</v>
      </c>
    </row>
    <row r="16" spans="1:8" x14ac:dyDescent="0.3">
      <c r="D16">
        <v>3</v>
      </c>
      <c r="E16">
        <v>2</v>
      </c>
      <c r="F16" t="e">
        <f>IF(COUNT(E16:$E$113)&lt;=$B$13,E16,NA())</f>
        <v>#N/A</v>
      </c>
    </row>
    <row r="17" spans="4:6" x14ac:dyDescent="0.3">
      <c r="D17">
        <v>4</v>
      </c>
      <c r="E17">
        <v>2</v>
      </c>
      <c r="F17" t="e">
        <f>IF(COUNT(E17:$E$113)&lt;=$B$13,E17,NA())</f>
        <v>#N/A</v>
      </c>
    </row>
    <row r="18" spans="4:6" x14ac:dyDescent="0.3">
      <c r="D18">
        <v>5</v>
      </c>
      <c r="E18">
        <v>2</v>
      </c>
      <c r="F18" t="e">
        <f>IF(COUNT(E18:$E$113)&lt;=$B$13,E18,NA())</f>
        <v>#N/A</v>
      </c>
    </row>
    <row r="19" spans="4:6" x14ac:dyDescent="0.3">
      <c r="D19">
        <v>6</v>
      </c>
      <c r="E19">
        <v>2</v>
      </c>
      <c r="F19" t="e">
        <f>IF(COUNT(E19:$E$113)&lt;=$B$13,E19,NA())</f>
        <v>#N/A</v>
      </c>
    </row>
    <row r="20" spans="4:6" x14ac:dyDescent="0.3">
      <c r="D20">
        <v>7</v>
      </c>
      <c r="E20">
        <v>2</v>
      </c>
      <c r="F20" t="e">
        <f>IF(COUNT(E20:$E$113)&lt;=$B$13,E20,NA())</f>
        <v>#N/A</v>
      </c>
    </row>
    <row r="21" spans="4:6" x14ac:dyDescent="0.3">
      <c r="D21">
        <v>8</v>
      </c>
      <c r="E21">
        <v>2</v>
      </c>
      <c r="F21" t="e">
        <f>IF(COUNT(E21:$E$113)&lt;=$B$13,E21,NA())</f>
        <v>#N/A</v>
      </c>
    </row>
    <row r="22" spans="4:6" x14ac:dyDescent="0.3">
      <c r="D22">
        <v>9</v>
      </c>
      <c r="E22">
        <v>2</v>
      </c>
      <c r="F22" t="e">
        <f>IF(COUNT(E22:$E$113)&lt;=$B$13,E22,NA())</f>
        <v>#N/A</v>
      </c>
    </row>
    <row r="23" spans="4:6" x14ac:dyDescent="0.3">
      <c r="D23">
        <v>10</v>
      </c>
      <c r="E23">
        <v>2</v>
      </c>
      <c r="F23" t="e">
        <f>IF(COUNT(E23:$E$113)&lt;=$B$13,E23,NA())</f>
        <v>#N/A</v>
      </c>
    </row>
    <row r="24" spans="4:6" x14ac:dyDescent="0.3">
      <c r="D24">
        <v>1</v>
      </c>
      <c r="E24">
        <v>5</v>
      </c>
      <c r="F24" t="e">
        <f>IF(COUNT(E24:$E$113)&lt;=$B$13,E24,NA())</f>
        <v>#N/A</v>
      </c>
    </row>
    <row r="25" spans="4:6" x14ac:dyDescent="0.3">
      <c r="D25">
        <v>2</v>
      </c>
      <c r="E25">
        <v>5</v>
      </c>
      <c r="F25" t="e">
        <f>IF(COUNT(E25:$E$113)&lt;=$B$13,E25,NA())</f>
        <v>#N/A</v>
      </c>
    </row>
    <row r="26" spans="4:6" x14ac:dyDescent="0.3">
      <c r="D26">
        <v>3</v>
      </c>
      <c r="E26">
        <v>5</v>
      </c>
      <c r="F26" t="e">
        <f>IF(COUNT(E26:$E$113)&lt;=$B$13,E26,NA())</f>
        <v>#N/A</v>
      </c>
    </row>
    <row r="27" spans="4:6" x14ac:dyDescent="0.3">
      <c r="D27">
        <v>4</v>
      </c>
      <c r="E27">
        <v>5</v>
      </c>
      <c r="F27" t="e">
        <f>IF(COUNT(E27:$E$113)&lt;=$B$13,E27,NA())</f>
        <v>#N/A</v>
      </c>
    </row>
    <row r="28" spans="4:6" x14ac:dyDescent="0.3">
      <c r="D28">
        <v>5</v>
      </c>
      <c r="E28">
        <v>5</v>
      </c>
      <c r="F28" t="e">
        <f>IF(COUNT(E28:$E$113)&lt;=$B$13,E28,NA())</f>
        <v>#N/A</v>
      </c>
    </row>
    <row r="29" spans="4:6" x14ac:dyDescent="0.3">
      <c r="D29">
        <v>6</v>
      </c>
      <c r="E29">
        <v>5</v>
      </c>
      <c r="F29" t="e">
        <f>IF(COUNT(E29:$E$113)&lt;=$B$13,E29,NA())</f>
        <v>#N/A</v>
      </c>
    </row>
    <row r="30" spans="4:6" x14ac:dyDescent="0.3">
      <c r="D30">
        <v>7</v>
      </c>
      <c r="E30">
        <v>5</v>
      </c>
      <c r="F30" t="e">
        <f>IF(COUNT(E30:$E$113)&lt;=$B$13,E30,NA())</f>
        <v>#N/A</v>
      </c>
    </row>
    <row r="31" spans="4:6" x14ac:dyDescent="0.3">
      <c r="D31">
        <v>8</v>
      </c>
      <c r="E31">
        <v>5</v>
      </c>
      <c r="F31" t="e">
        <f>IF(COUNT(E31:$E$113)&lt;=$B$13,E31,NA())</f>
        <v>#N/A</v>
      </c>
    </row>
    <row r="32" spans="4:6" x14ac:dyDescent="0.3">
      <c r="D32">
        <v>9</v>
      </c>
      <c r="E32">
        <v>5</v>
      </c>
      <c r="F32" t="e">
        <f>IF(COUNT(E32:$E$113)&lt;=$B$13,E32,NA())</f>
        <v>#N/A</v>
      </c>
    </row>
    <row r="33" spans="4:6" x14ac:dyDescent="0.3">
      <c r="D33">
        <v>10</v>
      </c>
      <c r="E33">
        <v>5</v>
      </c>
      <c r="F33" t="e">
        <f>IF(COUNT(E33:$E$113)&lt;=$B$13,E33,NA())</f>
        <v>#N/A</v>
      </c>
    </row>
    <row r="34" spans="4:6" x14ac:dyDescent="0.3">
      <c r="D34">
        <v>1</v>
      </c>
      <c r="E34">
        <v>8</v>
      </c>
      <c r="F34" t="e">
        <f>IF(COUNT(E34:$E$113)&lt;=$B$13,E34,NA())</f>
        <v>#N/A</v>
      </c>
    </row>
    <row r="35" spans="4:6" x14ac:dyDescent="0.3">
      <c r="D35">
        <v>2</v>
      </c>
      <c r="E35">
        <v>8</v>
      </c>
      <c r="F35" t="e">
        <f>IF(COUNT(E35:$E$113)&lt;=$B$13,E35,NA())</f>
        <v>#N/A</v>
      </c>
    </row>
    <row r="36" spans="4:6" x14ac:dyDescent="0.3">
      <c r="D36">
        <v>3</v>
      </c>
      <c r="E36">
        <v>8</v>
      </c>
      <c r="F36" t="e">
        <f>IF(COUNT(E36:$E$113)&lt;=$B$13,E36,NA())</f>
        <v>#N/A</v>
      </c>
    </row>
    <row r="37" spans="4:6" x14ac:dyDescent="0.3">
      <c r="D37">
        <v>4</v>
      </c>
      <c r="E37">
        <v>8</v>
      </c>
      <c r="F37" t="e">
        <f>IF(COUNT(E37:$E$113)&lt;=$B$13,E37,NA())</f>
        <v>#N/A</v>
      </c>
    </row>
    <row r="38" spans="4:6" x14ac:dyDescent="0.3">
      <c r="D38">
        <v>5</v>
      </c>
      <c r="E38">
        <v>8</v>
      </c>
      <c r="F38" t="e">
        <f>IF(COUNT(E38:$E$113)&lt;=$B$13,E38,NA())</f>
        <v>#N/A</v>
      </c>
    </row>
    <row r="39" spans="4:6" x14ac:dyDescent="0.3">
      <c r="D39">
        <v>6</v>
      </c>
      <c r="E39">
        <v>8</v>
      </c>
      <c r="F39" t="e">
        <f>IF(COUNT(E39:$E$113)&lt;=$B$13,E39,NA())</f>
        <v>#N/A</v>
      </c>
    </row>
    <row r="40" spans="4:6" x14ac:dyDescent="0.3">
      <c r="D40">
        <v>7</v>
      </c>
      <c r="E40">
        <v>8</v>
      </c>
      <c r="F40" t="e">
        <f>IF(COUNT(E40:$E$113)&lt;=$B$13,E40,NA())</f>
        <v>#N/A</v>
      </c>
    </row>
    <row r="41" spans="4:6" x14ac:dyDescent="0.3">
      <c r="D41">
        <v>8</v>
      </c>
      <c r="E41">
        <v>8</v>
      </c>
      <c r="F41" t="e">
        <f>IF(COUNT(E41:$E$113)&lt;=$B$13,E41,NA())</f>
        <v>#N/A</v>
      </c>
    </row>
    <row r="42" spans="4:6" x14ac:dyDescent="0.3">
      <c r="D42">
        <v>9</v>
      </c>
      <c r="E42">
        <v>8</v>
      </c>
      <c r="F42" t="e">
        <f>IF(COUNT(E42:$E$113)&lt;=$B$13,E42,NA())</f>
        <v>#N/A</v>
      </c>
    </row>
    <row r="43" spans="4:6" x14ac:dyDescent="0.3">
      <c r="D43">
        <v>10</v>
      </c>
      <c r="E43">
        <v>8</v>
      </c>
      <c r="F43" t="e">
        <f>IF(COUNT(E43:$E$113)&lt;=$B$13,E43,NA())</f>
        <v>#N/A</v>
      </c>
    </row>
    <row r="44" spans="4:6" x14ac:dyDescent="0.3">
      <c r="D44">
        <v>1</v>
      </c>
      <c r="E44">
        <v>11</v>
      </c>
      <c r="F44" t="e">
        <f>IF(COUNT(E44:$E$113)&lt;=$B$13,E44,NA())</f>
        <v>#N/A</v>
      </c>
    </row>
    <row r="45" spans="4:6" x14ac:dyDescent="0.3">
      <c r="D45">
        <v>2</v>
      </c>
      <c r="E45">
        <v>11</v>
      </c>
      <c r="F45" t="e">
        <f>IF(COUNT(E45:$E$113)&lt;=$B$13,E45,NA())</f>
        <v>#N/A</v>
      </c>
    </row>
    <row r="46" spans="4:6" x14ac:dyDescent="0.3">
      <c r="D46">
        <v>3</v>
      </c>
      <c r="E46">
        <v>11</v>
      </c>
      <c r="F46" t="e">
        <f>IF(COUNT(E46:$E$113)&lt;=$B$13,E46,NA())</f>
        <v>#N/A</v>
      </c>
    </row>
    <row r="47" spans="4:6" x14ac:dyDescent="0.3">
      <c r="D47">
        <v>4</v>
      </c>
      <c r="E47">
        <v>11</v>
      </c>
      <c r="F47" t="e">
        <f>IF(COUNT(E47:$E$113)&lt;=$B$13,E47,NA())</f>
        <v>#N/A</v>
      </c>
    </row>
    <row r="48" spans="4:6" x14ac:dyDescent="0.3">
      <c r="D48">
        <v>5</v>
      </c>
      <c r="E48">
        <v>11</v>
      </c>
      <c r="F48" t="e">
        <f>IF(COUNT(E48:$E$113)&lt;=$B$13,E48,NA())</f>
        <v>#N/A</v>
      </c>
    </row>
    <row r="49" spans="4:6" x14ac:dyDescent="0.3">
      <c r="D49">
        <v>6</v>
      </c>
      <c r="E49">
        <v>11</v>
      </c>
      <c r="F49" t="e">
        <f>IF(COUNT(E49:$E$113)&lt;=$B$13,E49,NA())</f>
        <v>#N/A</v>
      </c>
    </row>
    <row r="50" spans="4:6" x14ac:dyDescent="0.3">
      <c r="D50">
        <v>7</v>
      </c>
      <c r="E50">
        <v>11</v>
      </c>
      <c r="F50" t="e">
        <f>IF(COUNT(E50:$E$113)&lt;=$B$13,E50,NA())</f>
        <v>#N/A</v>
      </c>
    </row>
    <row r="51" spans="4:6" x14ac:dyDescent="0.3">
      <c r="D51">
        <v>8</v>
      </c>
      <c r="E51">
        <v>11</v>
      </c>
      <c r="F51" t="e">
        <f>IF(COUNT(E51:$E$113)&lt;=$B$13,E51,NA())</f>
        <v>#N/A</v>
      </c>
    </row>
    <row r="52" spans="4:6" x14ac:dyDescent="0.3">
      <c r="D52">
        <v>9</v>
      </c>
      <c r="E52">
        <v>11</v>
      </c>
      <c r="F52" t="e">
        <f>IF(COUNT(E52:$E$113)&lt;=$B$13,E52,NA())</f>
        <v>#N/A</v>
      </c>
    </row>
    <row r="53" spans="4:6" x14ac:dyDescent="0.3">
      <c r="D53">
        <v>10</v>
      </c>
      <c r="E53">
        <v>11</v>
      </c>
      <c r="F53" t="e">
        <f>IF(COUNT(E53:$E$113)&lt;=$B$13,E53,NA())</f>
        <v>#N/A</v>
      </c>
    </row>
    <row r="54" spans="4:6" x14ac:dyDescent="0.3">
      <c r="D54">
        <v>1</v>
      </c>
      <c r="E54">
        <v>14</v>
      </c>
      <c r="F54" t="e">
        <f>IF(COUNT(E54:$E$113)&lt;=$B$13,E54,NA())</f>
        <v>#N/A</v>
      </c>
    </row>
    <row r="55" spans="4:6" x14ac:dyDescent="0.3">
      <c r="D55">
        <v>2</v>
      </c>
      <c r="E55">
        <v>14</v>
      </c>
      <c r="F55" t="e">
        <f>IF(COUNT(E55:$E$113)&lt;=$B$13,E55,NA())</f>
        <v>#N/A</v>
      </c>
    </row>
    <row r="56" spans="4:6" x14ac:dyDescent="0.3">
      <c r="D56">
        <v>3</v>
      </c>
      <c r="E56">
        <v>14</v>
      </c>
      <c r="F56" t="e">
        <f>IF(COUNT(E56:$E$113)&lt;=$B$13,E56,NA())</f>
        <v>#N/A</v>
      </c>
    </row>
    <row r="57" spans="4:6" x14ac:dyDescent="0.3">
      <c r="D57">
        <v>4</v>
      </c>
      <c r="E57">
        <v>14</v>
      </c>
      <c r="F57" t="e">
        <f>IF(COUNT(E57:$E$113)&lt;=$B$13,E57,NA())</f>
        <v>#N/A</v>
      </c>
    </row>
    <row r="58" spans="4:6" x14ac:dyDescent="0.3">
      <c r="D58">
        <v>5</v>
      </c>
      <c r="E58">
        <v>14</v>
      </c>
      <c r="F58" t="e">
        <f>IF(COUNT(E58:$E$113)&lt;=$B$13,E58,NA())</f>
        <v>#N/A</v>
      </c>
    </row>
    <row r="59" spans="4:6" x14ac:dyDescent="0.3">
      <c r="D59">
        <v>6</v>
      </c>
      <c r="E59">
        <v>14</v>
      </c>
      <c r="F59" t="e">
        <f>IF(COUNT(E59:$E$113)&lt;=$B$13,E59,NA())</f>
        <v>#N/A</v>
      </c>
    </row>
    <row r="60" spans="4:6" x14ac:dyDescent="0.3">
      <c r="D60">
        <v>7</v>
      </c>
      <c r="E60">
        <v>14</v>
      </c>
      <c r="F60" t="e">
        <f>IF(COUNT(E60:$E$113)&lt;=$B$13,E60,NA())</f>
        <v>#N/A</v>
      </c>
    </row>
    <row r="61" spans="4:6" x14ac:dyDescent="0.3">
      <c r="D61">
        <v>8</v>
      </c>
      <c r="E61">
        <v>14</v>
      </c>
      <c r="F61" t="e">
        <f>IF(COUNT(E61:$E$113)&lt;=$B$13,E61,NA())</f>
        <v>#N/A</v>
      </c>
    </row>
    <row r="62" spans="4:6" x14ac:dyDescent="0.3">
      <c r="D62">
        <v>9</v>
      </c>
      <c r="E62">
        <v>14</v>
      </c>
      <c r="F62" t="e">
        <f>IF(COUNT(E62:$E$113)&lt;=$B$13,E62,NA())</f>
        <v>#N/A</v>
      </c>
    </row>
    <row r="63" spans="4:6" x14ac:dyDescent="0.3">
      <c r="D63">
        <v>10</v>
      </c>
      <c r="E63">
        <v>14</v>
      </c>
      <c r="F63" t="e">
        <f>IF(COUNT(E63:$E$113)&lt;=$B$13,E63,NA())</f>
        <v>#N/A</v>
      </c>
    </row>
    <row r="64" spans="4:6" x14ac:dyDescent="0.3">
      <c r="D64">
        <v>1</v>
      </c>
      <c r="E64">
        <v>17</v>
      </c>
      <c r="F64" t="e">
        <f>IF(COUNT(E64:$E$113)&lt;=$B$13,E64,NA())</f>
        <v>#N/A</v>
      </c>
    </row>
    <row r="65" spans="4:6" x14ac:dyDescent="0.3">
      <c r="D65">
        <v>2</v>
      </c>
      <c r="E65">
        <v>17</v>
      </c>
      <c r="F65" t="e">
        <f>IF(COUNT(E65:$E$113)&lt;=$B$13,E65,NA())</f>
        <v>#N/A</v>
      </c>
    </row>
    <row r="66" spans="4:6" x14ac:dyDescent="0.3">
      <c r="D66">
        <v>3</v>
      </c>
      <c r="E66">
        <v>17</v>
      </c>
      <c r="F66" t="e">
        <f>IF(COUNT(E66:$E$113)&lt;=$B$13,E66,NA())</f>
        <v>#N/A</v>
      </c>
    </row>
    <row r="67" spans="4:6" x14ac:dyDescent="0.3">
      <c r="D67">
        <v>4</v>
      </c>
      <c r="E67">
        <v>17</v>
      </c>
      <c r="F67" t="e">
        <f>IF(COUNT(E67:$E$113)&lt;=$B$13,E67,NA())</f>
        <v>#N/A</v>
      </c>
    </row>
    <row r="68" spans="4:6" x14ac:dyDescent="0.3">
      <c r="D68">
        <v>5</v>
      </c>
      <c r="E68">
        <v>17</v>
      </c>
      <c r="F68" t="e">
        <f>IF(COUNT(E68:$E$113)&lt;=$B$13,E68,NA())</f>
        <v>#N/A</v>
      </c>
    </row>
    <row r="69" spans="4:6" x14ac:dyDescent="0.3">
      <c r="D69">
        <v>6</v>
      </c>
      <c r="E69">
        <v>17</v>
      </c>
      <c r="F69" t="e">
        <f>IF(COUNT(E69:$E$113)&lt;=$B$13,E69,NA())</f>
        <v>#N/A</v>
      </c>
    </row>
    <row r="70" spans="4:6" x14ac:dyDescent="0.3">
      <c r="D70">
        <v>7</v>
      </c>
      <c r="E70">
        <v>17</v>
      </c>
      <c r="F70" t="e">
        <f>IF(COUNT(E70:$E$113)&lt;=$B$13,E70,NA())</f>
        <v>#N/A</v>
      </c>
    </row>
    <row r="71" spans="4:6" x14ac:dyDescent="0.3">
      <c r="D71">
        <v>8</v>
      </c>
      <c r="E71">
        <v>17</v>
      </c>
      <c r="F71" t="e">
        <f>IF(COUNT(E71:$E$113)&lt;=$B$13,E71,NA())</f>
        <v>#N/A</v>
      </c>
    </row>
    <row r="72" spans="4:6" x14ac:dyDescent="0.3">
      <c r="D72">
        <v>9</v>
      </c>
      <c r="E72">
        <v>17</v>
      </c>
      <c r="F72" t="e">
        <f>IF(COUNT(E72:$E$113)&lt;=$B$13,E72,NA())</f>
        <v>#N/A</v>
      </c>
    </row>
    <row r="73" spans="4:6" x14ac:dyDescent="0.3">
      <c r="D73">
        <v>10</v>
      </c>
      <c r="E73">
        <v>17</v>
      </c>
      <c r="F73" t="e">
        <f>IF(COUNT(E73:$E$113)&lt;=$B$13,E73,NA())</f>
        <v>#N/A</v>
      </c>
    </row>
    <row r="74" spans="4:6" x14ac:dyDescent="0.3">
      <c r="D74">
        <v>1</v>
      </c>
      <c r="E74">
        <v>20</v>
      </c>
      <c r="F74" t="e">
        <f>IF(COUNT(E74:$E$113)&lt;=$B$13,E74,NA())</f>
        <v>#N/A</v>
      </c>
    </row>
    <row r="75" spans="4:6" x14ac:dyDescent="0.3">
      <c r="D75">
        <v>2</v>
      </c>
      <c r="E75">
        <v>20</v>
      </c>
      <c r="F75" t="e">
        <f>IF(COUNT(E75:$E$113)&lt;=$B$13,E75,NA())</f>
        <v>#N/A</v>
      </c>
    </row>
    <row r="76" spans="4:6" x14ac:dyDescent="0.3">
      <c r="D76">
        <v>3</v>
      </c>
      <c r="E76">
        <v>20</v>
      </c>
      <c r="F76" t="e">
        <f>IF(COUNT(E76:$E$113)&lt;=$B$13,E76,NA())</f>
        <v>#N/A</v>
      </c>
    </row>
    <row r="77" spans="4:6" x14ac:dyDescent="0.3">
      <c r="D77">
        <v>4</v>
      </c>
      <c r="E77">
        <v>20</v>
      </c>
      <c r="F77" t="e">
        <f>IF(COUNT(E77:$E$113)&lt;=$B$13,E77,NA())</f>
        <v>#N/A</v>
      </c>
    </row>
    <row r="78" spans="4:6" x14ac:dyDescent="0.3">
      <c r="D78">
        <v>5</v>
      </c>
      <c r="E78">
        <v>20</v>
      </c>
      <c r="F78" t="e">
        <f>IF(COUNT(E78:$E$113)&lt;=$B$13,E78,NA())</f>
        <v>#N/A</v>
      </c>
    </row>
    <row r="79" spans="4:6" x14ac:dyDescent="0.3">
      <c r="D79">
        <v>6</v>
      </c>
      <c r="E79">
        <v>20</v>
      </c>
      <c r="F79" t="e">
        <f>IF(COUNT(E79:$E$113)&lt;=$B$13,E79,NA())</f>
        <v>#N/A</v>
      </c>
    </row>
    <row r="80" spans="4:6" x14ac:dyDescent="0.3">
      <c r="D80">
        <v>7</v>
      </c>
      <c r="E80">
        <v>20</v>
      </c>
      <c r="F80" t="e">
        <f>IF(COUNT(E80:$E$113)&lt;=$B$13,E80,NA())</f>
        <v>#N/A</v>
      </c>
    </row>
    <row r="81" spans="4:6" x14ac:dyDescent="0.3">
      <c r="D81">
        <v>8</v>
      </c>
      <c r="E81">
        <v>20</v>
      </c>
      <c r="F81">
        <f>IF(COUNT(E81:$E$113)&lt;=$B$13,E81,NA())</f>
        <v>20</v>
      </c>
    </row>
    <row r="82" spans="4:6" x14ac:dyDescent="0.3">
      <c r="D82">
        <v>9</v>
      </c>
      <c r="E82">
        <v>20</v>
      </c>
      <c r="F82">
        <f>IF(COUNT(E82:$E$113)&lt;=$B$13,E82,NA())</f>
        <v>20</v>
      </c>
    </row>
    <row r="83" spans="4:6" x14ac:dyDescent="0.3">
      <c r="D83">
        <v>10</v>
      </c>
      <c r="E83">
        <v>20</v>
      </c>
      <c r="F83">
        <f>IF(COUNT(E83:$E$113)&lt;=$B$13,E83,NA())</f>
        <v>20</v>
      </c>
    </row>
    <row r="84" spans="4:6" x14ac:dyDescent="0.3">
      <c r="D84">
        <v>1</v>
      </c>
      <c r="E84">
        <v>23</v>
      </c>
      <c r="F84">
        <f>IF(COUNT(E84:$E$113)&lt;=$B$13,E84,NA())</f>
        <v>23</v>
      </c>
    </row>
    <row r="85" spans="4:6" x14ac:dyDescent="0.3">
      <c r="D85">
        <v>2</v>
      </c>
      <c r="E85">
        <v>23</v>
      </c>
      <c r="F85">
        <f>IF(COUNT(E85:$E$113)&lt;=$B$13,E85,NA())</f>
        <v>23</v>
      </c>
    </row>
    <row r="86" spans="4:6" x14ac:dyDescent="0.3">
      <c r="D86">
        <v>3</v>
      </c>
      <c r="E86">
        <v>23</v>
      </c>
      <c r="F86">
        <f>IF(COUNT(E86:$E$113)&lt;=$B$13,E86,NA())</f>
        <v>23</v>
      </c>
    </row>
    <row r="87" spans="4:6" x14ac:dyDescent="0.3">
      <c r="D87">
        <v>4</v>
      </c>
      <c r="E87">
        <v>23</v>
      </c>
      <c r="F87">
        <f>IF(COUNT(E87:$E$113)&lt;=$B$13,E87,NA())</f>
        <v>23</v>
      </c>
    </row>
    <row r="88" spans="4:6" x14ac:dyDescent="0.3">
      <c r="D88">
        <v>5</v>
      </c>
      <c r="E88">
        <v>23</v>
      </c>
      <c r="F88">
        <f>IF(COUNT(E88:$E$113)&lt;=$B$13,E88,NA())</f>
        <v>23</v>
      </c>
    </row>
    <row r="89" spans="4:6" x14ac:dyDescent="0.3">
      <c r="D89">
        <v>6</v>
      </c>
      <c r="E89">
        <v>23</v>
      </c>
      <c r="F89">
        <f>IF(COUNT(E89:$E$113)&lt;=$B$13,E89,NA())</f>
        <v>23</v>
      </c>
    </row>
    <row r="90" spans="4:6" x14ac:dyDescent="0.3">
      <c r="D90">
        <v>7</v>
      </c>
      <c r="E90">
        <v>23</v>
      </c>
      <c r="F90">
        <f>IF(COUNT(E90:$E$113)&lt;=$B$13,E90,NA())</f>
        <v>23</v>
      </c>
    </row>
    <row r="91" spans="4:6" x14ac:dyDescent="0.3">
      <c r="D91">
        <v>8</v>
      </c>
      <c r="E91">
        <v>23</v>
      </c>
      <c r="F91">
        <f>IF(COUNT(E91:$E$113)&lt;=$B$13,E91,NA())</f>
        <v>23</v>
      </c>
    </row>
    <row r="92" spans="4:6" x14ac:dyDescent="0.3">
      <c r="D92">
        <v>9</v>
      </c>
      <c r="E92">
        <v>23</v>
      </c>
      <c r="F92">
        <f>IF(COUNT(E92:$E$113)&lt;=$B$13,E92,NA())</f>
        <v>23</v>
      </c>
    </row>
    <row r="93" spans="4:6" x14ac:dyDescent="0.3">
      <c r="D93">
        <v>10</v>
      </c>
      <c r="E93">
        <v>23</v>
      </c>
      <c r="F93">
        <f>IF(COUNT(E93:$E$113)&lt;=$B$13,E93,NA())</f>
        <v>23</v>
      </c>
    </row>
    <row r="94" spans="4:6" x14ac:dyDescent="0.3">
      <c r="D94">
        <v>1</v>
      </c>
      <c r="E94">
        <v>26</v>
      </c>
      <c r="F94">
        <f>IF(COUNT(E94:$E$113)&lt;=$B$13,E94,NA())</f>
        <v>26</v>
      </c>
    </row>
    <row r="95" spans="4:6" x14ac:dyDescent="0.3">
      <c r="D95">
        <v>2</v>
      </c>
      <c r="E95">
        <v>26</v>
      </c>
      <c r="F95">
        <f>IF(COUNT(E95:$E$113)&lt;=$B$13,E95,NA())</f>
        <v>26</v>
      </c>
    </row>
    <row r="96" spans="4:6" x14ac:dyDescent="0.3">
      <c r="D96">
        <v>3</v>
      </c>
      <c r="E96">
        <v>26</v>
      </c>
      <c r="F96">
        <f>IF(COUNT(E96:$E$113)&lt;=$B$13,E96,NA())</f>
        <v>26</v>
      </c>
    </row>
    <row r="97" spans="4:6" x14ac:dyDescent="0.3">
      <c r="D97">
        <v>4</v>
      </c>
      <c r="E97">
        <v>26</v>
      </c>
      <c r="F97">
        <f>IF(COUNT(E97:$E$113)&lt;=$B$13,E97,NA())</f>
        <v>26</v>
      </c>
    </row>
    <row r="98" spans="4:6" x14ac:dyDescent="0.3">
      <c r="D98">
        <v>5</v>
      </c>
      <c r="E98">
        <v>26</v>
      </c>
      <c r="F98">
        <f>IF(COUNT(E98:$E$113)&lt;=$B$13,E98,NA())</f>
        <v>26</v>
      </c>
    </row>
    <row r="99" spans="4:6" x14ac:dyDescent="0.3">
      <c r="D99">
        <v>6</v>
      </c>
      <c r="E99">
        <v>26</v>
      </c>
      <c r="F99">
        <f>IF(COUNT(E99:$E$113)&lt;=$B$13,E99,NA())</f>
        <v>26</v>
      </c>
    </row>
    <row r="100" spans="4:6" x14ac:dyDescent="0.3">
      <c r="D100">
        <v>7</v>
      </c>
      <c r="E100">
        <v>26</v>
      </c>
      <c r="F100">
        <f>IF(COUNT(E100:$E$113)&lt;=$B$13,E100,NA())</f>
        <v>26</v>
      </c>
    </row>
    <row r="101" spans="4:6" x14ac:dyDescent="0.3">
      <c r="D101">
        <v>8</v>
      </c>
      <c r="E101">
        <v>26</v>
      </c>
      <c r="F101">
        <f>IF(COUNT(E101:$E$113)&lt;=$B$13,E101,NA())</f>
        <v>26</v>
      </c>
    </row>
    <row r="102" spans="4:6" x14ac:dyDescent="0.3">
      <c r="D102">
        <v>9</v>
      </c>
      <c r="E102">
        <v>26</v>
      </c>
      <c r="F102">
        <f>IF(COUNT(E102:$E$113)&lt;=$B$13,E102,NA())</f>
        <v>26</v>
      </c>
    </row>
    <row r="103" spans="4:6" x14ac:dyDescent="0.3">
      <c r="D103">
        <v>10</v>
      </c>
      <c r="E103">
        <v>26</v>
      </c>
      <c r="F103">
        <f>IF(COUNT(E103:$E$113)&lt;=$B$13,E103,NA())</f>
        <v>26</v>
      </c>
    </row>
    <row r="104" spans="4:6" x14ac:dyDescent="0.3">
      <c r="D104">
        <v>1</v>
      </c>
      <c r="E104">
        <v>29</v>
      </c>
      <c r="F104">
        <f>IF(COUNT(E104:$E$113)&lt;=$B$13,E104,NA())</f>
        <v>29</v>
      </c>
    </row>
    <row r="105" spans="4:6" x14ac:dyDescent="0.3">
      <c r="D105">
        <v>2</v>
      </c>
      <c r="E105">
        <v>29</v>
      </c>
      <c r="F105">
        <f>IF(COUNT(E105:$E$113)&lt;=$B$13,E105,NA())</f>
        <v>29</v>
      </c>
    </row>
    <row r="106" spans="4:6" x14ac:dyDescent="0.3">
      <c r="D106">
        <v>3</v>
      </c>
      <c r="E106">
        <v>29</v>
      </c>
      <c r="F106">
        <f>IF(COUNT(E106:$E$113)&lt;=$B$13,E106,NA())</f>
        <v>29</v>
      </c>
    </row>
    <row r="107" spans="4:6" x14ac:dyDescent="0.3">
      <c r="D107">
        <v>4</v>
      </c>
      <c r="E107">
        <v>29</v>
      </c>
      <c r="F107">
        <f>IF(COUNT(E107:$E$113)&lt;=$B$13,E107,NA())</f>
        <v>29</v>
      </c>
    </row>
    <row r="108" spans="4:6" x14ac:dyDescent="0.3">
      <c r="D108">
        <v>5</v>
      </c>
      <c r="E108">
        <v>29</v>
      </c>
      <c r="F108">
        <f>IF(COUNT(E108:$E$113)&lt;=$B$13,E108,NA())</f>
        <v>29</v>
      </c>
    </row>
    <row r="109" spans="4:6" x14ac:dyDescent="0.3">
      <c r="D109">
        <v>6</v>
      </c>
      <c r="E109">
        <v>29</v>
      </c>
      <c r="F109">
        <f>IF(COUNT(E109:$E$113)&lt;=$B$13,E109,NA())</f>
        <v>29</v>
      </c>
    </row>
    <row r="110" spans="4:6" x14ac:dyDescent="0.3">
      <c r="D110">
        <v>7</v>
      </c>
      <c r="E110">
        <v>29</v>
      </c>
      <c r="F110">
        <f>IF(COUNT(E110:$E$113)&lt;=$B$13,E110,NA())</f>
        <v>29</v>
      </c>
    </row>
    <row r="111" spans="4:6" x14ac:dyDescent="0.3">
      <c r="D111">
        <v>8</v>
      </c>
      <c r="E111">
        <v>29</v>
      </c>
      <c r="F111">
        <f>IF(COUNT(E111:$E$113)&lt;=$B$13,E111,NA())</f>
        <v>29</v>
      </c>
    </row>
    <row r="112" spans="4:6" x14ac:dyDescent="0.3">
      <c r="D112">
        <v>9</v>
      </c>
      <c r="E112">
        <v>29</v>
      </c>
      <c r="F112">
        <f>IF(COUNT(E112:$E$113)&lt;=$B$13,E112,NA())</f>
        <v>29</v>
      </c>
    </row>
    <row r="113" spans="1:8" x14ac:dyDescent="0.3">
      <c r="D113">
        <v>10</v>
      </c>
      <c r="E113">
        <v>29</v>
      </c>
      <c r="F113">
        <f>IF(COUNT(E113:$E$113)&lt;=$B$13,E113,NA())</f>
        <v>29</v>
      </c>
    </row>
    <row r="115" spans="1:8" x14ac:dyDescent="0.3">
      <c r="B115">
        <f t="shared" ref="B115:H115" si="0">B1</f>
        <v>2010</v>
      </c>
      <c r="C115">
        <f t="shared" si="0"/>
        <v>2011</v>
      </c>
      <c r="D115">
        <f t="shared" si="0"/>
        <v>2012</v>
      </c>
      <c r="E115">
        <f t="shared" si="0"/>
        <v>2013</v>
      </c>
      <c r="F115">
        <f t="shared" si="0"/>
        <v>2014</v>
      </c>
      <c r="G115">
        <f t="shared" si="0"/>
        <v>2015</v>
      </c>
      <c r="H115">
        <f t="shared" si="0"/>
        <v>2016</v>
      </c>
    </row>
    <row r="116" spans="1:8" x14ac:dyDescent="0.3">
      <c r="A116" t="s">
        <v>57</v>
      </c>
      <c r="B116" s="9">
        <f t="shared" ref="B116:H116" si="1">B2-B3</f>
        <v>-7.1999999999999953E-2</v>
      </c>
      <c r="C116" s="9">
        <f t="shared" si="1"/>
        <v>6.9042761867398994E-2</v>
      </c>
      <c r="D116" s="9">
        <f t="shared" si="1"/>
        <v>-0.16632572375972454</v>
      </c>
      <c r="E116" s="9">
        <f t="shared" si="1"/>
        <v>-0.26187766123169598</v>
      </c>
      <c r="F116" s="9">
        <f t="shared" si="1"/>
        <v>-0.1191237005511756</v>
      </c>
      <c r="G116" s="9">
        <f t="shared" si="1"/>
        <v>-0.28385443418392431</v>
      </c>
      <c r="H116" s="9">
        <f t="shared" si="1"/>
        <v>-1.3176087840585549E-2</v>
      </c>
    </row>
    <row r="119" spans="1:8" x14ac:dyDescent="0.3">
      <c r="B119" t="str">
        <f t="shared" ref="B119:H119" si="2">B6</f>
        <v>Category 1</v>
      </c>
      <c r="C119" t="str">
        <f t="shared" si="2"/>
        <v>Category 2</v>
      </c>
      <c r="D119" t="str">
        <f t="shared" si="2"/>
        <v>Category 3</v>
      </c>
      <c r="E119" t="str">
        <f t="shared" si="2"/>
        <v>Category 4</v>
      </c>
      <c r="F119" t="str">
        <f t="shared" si="2"/>
        <v>Category 5</v>
      </c>
      <c r="G119" t="str">
        <f t="shared" si="2"/>
        <v>Category 6</v>
      </c>
      <c r="H119" t="str">
        <f t="shared" si="2"/>
        <v>Category 7</v>
      </c>
    </row>
    <row r="120" spans="1:8" x14ac:dyDescent="0.3">
      <c r="B120" s="9">
        <f t="shared" ref="B120:H120" si="3">B8</f>
        <v>0.5</v>
      </c>
      <c r="C120" s="9">
        <f t="shared" si="3"/>
        <v>0.5</v>
      </c>
      <c r="D120" s="9">
        <f t="shared" si="3"/>
        <v>0.5</v>
      </c>
      <c r="E120" s="9">
        <f t="shared" si="3"/>
        <v>0.5</v>
      </c>
      <c r="F120" s="9">
        <f t="shared" si="3"/>
        <v>0.5</v>
      </c>
      <c r="G120" s="9">
        <f t="shared" si="3"/>
        <v>0.5</v>
      </c>
      <c r="H120" s="9">
        <f t="shared" si="3"/>
        <v>0.5</v>
      </c>
    </row>
    <row r="121" spans="1:8" x14ac:dyDescent="0.3">
      <c r="B121">
        <f>IF(B6="#N/A","",0)</f>
        <v>0</v>
      </c>
      <c r="C121">
        <f>IF(C6="#N/A","",1)</f>
        <v>1</v>
      </c>
      <c r="D121">
        <f>IF(D6="#N/A","",2)</f>
        <v>2</v>
      </c>
      <c r="E121">
        <f>IF(E6="#N/A","",3)</f>
        <v>3</v>
      </c>
      <c r="F121">
        <f>IF(F6="#N/A","",4)</f>
        <v>4</v>
      </c>
      <c r="G121">
        <f>IF(G6="#N/A","",5)</f>
        <v>5</v>
      </c>
      <c r="H121">
        <f>IF(H6="#N/A","",6)</f>
        <v>6</v>
      </c>
    </row>
    <row r="123" spans="1:8" x14ac:dyDescent="0.3">
      <c r="A123" t="s">
        <v>58</v>
      </c>
      <c r="B123" s="24">
        <f>LOOKUP(2,1/($B2:$H2&lt;&gt;""),$B2:$H2)</f>
        <v>0.58682391215941443</v>
      </c>
    </row>
    <row r="124" spans="1:8" x14ac:dyDescent="0.3">
      <c r="B124" s="25">
        <f>1-B123</f>
        <v>0.41317608784058557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A1:I79"/>
  <sheetViews>
    <sheetView showGridLines="0" workbookViewId="0"/>
  </sheetViews>
  <sheetFormatPr defaultColWidth="8.6640625" defaultRowHeight="14.4" x14ac:dyDescent="0.3"/>
  <cols>
    <col min="1" max="1" width="53.44140625" customWidth="1"/>
    <col min="2" max="8" width="12.109375" customWidth="1"/>
  </cols>
  <sheetData>
    <row r="1" spans="1:8" ht="4.95" customHeight="1" x14ac:dyDescent="0.3">
      <c r="A1" s="31"/>
      <c r="B1" s="31"/>
      <c r="C1" s="31"/>
      <c r="D1" s="31"/>
      <c r="E1" s="31"/>
      <c r="F1" s="31"/>
      <c r="G1" s="31"/>
      <c r="H1" s="31"/>
    </row>
    <row r="2" spans="1:8" ht="18.75" customHeight="1" x14ac:dyDescent="0.35">
      <c r="A2" s="83" t="s">
        <v>59</v>
      </c>
      <c r="B2" s="106" t="s">
        <v>23</v>
      </c>
      <c r="C2" s="106"/>
      <c r="D2" s="106"/>
      <c r="E2" s="106"/>
      <c r="F2" s="106"/>
      <c r="G2" s="106"/>
      <c r="H2" s="106"/>
    </row>
    <row r="3" spans="1:8" ht="18" x14ac:dyDescent="0.35">
      <c r="A3" s="26"/>
      <c r="B3" s="106"/>
      <c r="C3" s="106"/>
      <c r="D3" s="106"/>
      <c r="E3" s="106"/>
      <c r="F3" s="106"/>
      <c r="G3" s="106"/>
      <c r="H3" s="106"/>
    </row>
    <row r="4" spans="1:8" ht="18" x14ac:dyDescent="0.35">
      <c r="A4" s="27" t="s">
        <v>24</v>
      </c>
      <c r="B4" s="106"/>
      <c r="C4" s="106"/>
      <c r="D4" s="106"/>
      <c r="E4" s="106"/>
      <c r="F4" s="106"/>
      <c r="G4" s="106"/>
      <c r="H4" s="106"/>
    </row>
    <row r="5" spans="1:8" x14ac:dyDescent="0.3">
      <c r="A5" s="6"/>
    </row>
    <row r="7" spans="1:8" x14ac:dyDescent="0.3">
      <c r="A7" s="3"/>
    </row>
    <row r="8" spans="1:8" x14ac:dyDescent="0.3">
      <c r="A8" s="7" t="s">
        <v>25</v>
      </c>
      <c r="B8" s="65">
        <v>2010</v>
      </c>
      <c r="C8" s="65">
        <v>2011</v>
      </c>
      <c r="D8" s="65">
        <v>2012</v>
      </c>
      <c r="E8" s="65">
        <v>2013</v>
      </c>
      <c r="F8" s="65">
        <v>2014</v>
      </c>
      <c r="G8" s="65">
        <v>2015</v>
      </c>
      <c r="H8" s="65">
        <v>2016</v>
      </c>
    </row>
    <row r="9" spans="1:8" ht="34.200000000000003" customHeight="1" x14ac:dyDescent="0.3">
      <c r="A9" s="29" t="s">
        <v>60</v>
      </c>
      <c r="B9" s="62">
        <v>6966</v>
      </c>
      <c r="C9" s="62">
        <v>8249</v>
      </c>
      <c r="D9" s="62">
        <v>9310</v>
      </c>
      <c r="E9" s="62">
        <v>9978</v>
      </c>
      <c r="F9" s="62">
        <v>9759</v>
      </c>
      <c r="G9" s="62">
        <v>9812</v>
      </c>
      <c r="H9" s="62">
        <v>11544</v>
      </c>
    </row>
    <row r="10" spans="1:8" ht="34.200000000000003" customHeight="1" x14ac:dyDescent="0.3">
      <c r="A10" s="29" t="s">
        <v>61</v>
      </c>
      <c r="B10" s="62">
        <v>10750</v>
      </c>
      <c r="C10" s="62">
        <v>10196</v>
      </c>
      <c r="D10" s="62">
        <v>15682</v>
      </c>
      <c r="E10" s="62">
        <v>19258</v>
      </c>
      <c r="F10" s="62">
        <v>14333</v>
      </c>
      <c r="G10" s="62">
        <v>18301</v>
      </c>
      <c r="H10" s="62">
        <v>19672</v>
      </c>
    </row>
    <row r="11" spans="1:8" ht="34.200000000000003" customHeight="1" x14ac:dyDescent="0.3">
      <c r="A11" s="29" t="s">
        <v>62</v>
      </c>
      <c r="B11" s="63">
        <f t="shared" ref="B11:H11" si="0">IF(OR(B9="",B10=""),"[Calculated]",B9/B10)</f>
        <v>0.64800000000000002</v>
      </c>
      <c r="C11" s="63">
        <f t="shared" si="0"/>
        <v>0.80904276186739899</v>
      </c>
      <c r="D11" s="63">
        <f t="shared" si="0"/>
        <v>0.59367427624027547</v>
      </c>
      <c r="E11" s="63">
        <f t="shared" si="0"/>
        <v>0.51812233876830405</v>
      </c>
      <c r="F11" s="63">
        <f t="shared" si="0"/>
        <v>0.68087629944882444</v>
      </c>
      <c r="G11" s="63">
        <f t="shared" si="0"/>
        <v>0.53614556581607564</v>
      </c>
      <c r="H11" s="63">
        <f t="shared" si="0"/>
        <v>0.58682391215941443</v>
      </c>
    </row>
    <row r="12" spans="1:8" ht="34.200000000000003" customHeight="1" x14ac:dyDescent="0.3">
      <c r="A12" s="30" t="s">
        <v>29</v>
      </c>
      <c r="B12" s="64">
        <v>0.72</v>
      </c>
      <c r="C12" s="64">
        <v>0.74</v>
      </c>
      <c r="D12" s="64">
        <v>0.76</v>
      </c>
      <c r="E12" s="64">
        <v>0.78</v>
      </c>
      <c r="F12" s="64">
        <v>0.8</v>
      </c>
      <c r="G12" s="64">
        <v>0.82</v>
      </c>
      <c r="H12" s="64">
        <v>0.6</v>
      </c>
    </row>
    <row r="20" spans="1:9" ht="18" customHeight="1" x14ac:dyDescent="0.3">
      <c r="H20" s="126" t="s">
        <v>63</v>
      </c>
      <c r="I20" s="127"/>
    </row>
    <row r="21" spans="1:9" ht="18.45" customHeight="1" x14ac:dyDescent="0.3">
      <c r="H21" s="128"/>
      <c r="I21" s="129"/>
    </row>
    <row r="32" spans="1:9" ht="4.95" customHeight="1" x14ac:dyDescent="0.3">
      <c r="A32" s="31"/>
      <c r="B32" s="31"/>
      <c r="C32" s="31"/>
      <c r="D32" s="31"/>
      <c r="E32" s="31"/>
      <c r="F32" s="31"/>
      <c r="G32" s="31"/>
      <c r="H32" s="31"/>
    </row>
    <row r="33" spans="1:8" ht="18" customHeight="1" x14ac:dyDescent="0.35">
      <c r="A33" s="83" t="s">
        <v>59</v>
      </c>
      <c r="B33" s="106" t="s">
        <v>64</v>
      </c>
      <c r="C33" s="106"/>
      <c r="D33" s="106"/>
      <c r="E33" s="106"/>
      <c r="F33" s="106"/>
      <c r="G33" s="106"/>
      <c r="H33" s="106"/>
    </row>
    <row r="34" spans="1:8" ht="22.95" customHeight="1" x14ac:dyDescent="0.3">
      <c r="B34" s="106"/>
      <c r="C34" s="106"/>
      <c r="D34" s="106"/>
      <c r="E34" s="106"/>
      <c r="F34" s="106"/>
      <c r="G34" s="106"/>
      <c r="H34" s="106"/>
    </row>
    <row r="35" spans="1:8" ht="29.7" customHeight="1" x14ac:dyDescent="0.35">
      <c r="A35" s="27" t="s">
        <v>24</v>
      </c>
      <c r="B35" s="106"/>
      <c r="C35" s="106"/>
      <c r="D35" s="106"/>
      <c r="E35" s="106"/>
      <c r="F35" s="106"/>
      <c r="G35" s="106"/>
      <c r="H35" s="106"/>
    </row>
    <row r="36" spans="1:8" ht="37.950000000000003" customHeight="1" x14ac:dyDescent="0.35">
      <c r="A36" s="27"/>
      <c r="B36" s="86"/>
      <c r="C36" s="86"/>
      <c r="D36" s="86"/>
      <c r="E36" s="86"/>
      <c r="F36" s="86"/>
      <c r="G36" s="86"/>
      <c r="H36" s="86"/>
    </row>
    <row r="37" spans="1:8" ht="43.2" customHeight="1" x14ac:dyDescent="0.35">
      <c r="A37" s="27"/>
      <c r="B37" s="86"/>
      <c r="C37" s="86"/>
      <c r="D37" s="86"/>
      <c r="E37" s="86"/>
      <c r="F37" s="86"/>
      <c r="G37" s="86"/>
      <c r="H37" s="86"/>
    </row>
    <row r="38" spans="1:8" ht="29.7" customHeight="1" x14ac:dyDescent="0.3"/>
    <row r="39" spans="1:8" ht="29.7" customHeight="1" x14ac:dyDescent="0.3">
      <c r="H39" s="60" t="s">
        <v>30</v>
      </c>
    </row>
    <row r="40" spans="1:8" ht="29.7" customHeight="1" x14ac:dyDescent="0.3"/>
    <row r="41" spans="1:8" ht="29.7" customHeight="1" x14ac:dyDescent="0.3"/>
    <row r="42" spans="1:8" ht="29.7" customHeight="1" x14ac:dyDescent="0.3"/>
    <row r="43" spans="1:8" ht="29.7" customHeight="1" x14ac:dyDescent="0.3"/>
    <row r="44" spans="1:8" ht="29.7" customHeight="1" x14ac:dyDescent="0.3"/>
    <row r="45" spans="1:8" ht="4.95" customHeight="1" x14ac:dyDescent="0.3">
      <c r="A45" s="31"/>
      <c r="B45" s="31"/>
      <c r="C45" s="31"/>
      <c r="D45" s="31"/>
      <c r="E45" s="31"/>
      <c r="F45" s="31"/>
      <c r="G45" s="31"/>
      <c r="H45" s="31"/>
    </row>
    <row r="46" spans="1:8" ht="18.75" customHeight="1" x14ac:dyDescent="0.3">
      <c r="A46" s="84" t="s">
        <v>59</v>
      </c>
      <c r="B46" s="106" t="s">
        <v>23</v>
      </c>
      <c r="C46" s="106"/>
      <c r="D46" s="106"/>
      <c r="E46" s="106"/>
      <c r="F46" s="106"/>
      <c r="G46" s="106"/>
      <c r="H46" s="106"/>
    </row>
    <row r="47" spans="1:8" ht="25.95" customHeight="1" x14ac:dyDescent="0.3">
      <c r="B47" s="106"/>
      <c r="C47" s="106"/>
      <c r="D47" s="106"/>
      <c r="E47" s="106"/>
      <c r="F47" s="106"/>
      <c r="G47" s="106"/>
      <c r="H47" s="106"/>
    </row>
    <row r="48" spans="1:8" ht="36" customHeight="1" x14ac:dyDescent="0.35">
      <c r="A48" s="47" t="s">
        <v>31</v>
      </c>
      <c r="B48" s="106"/>
      <c r="C48" s="106"/>
      <c r="D48" s="106"/>
      <c r="E48" s="106"/>
      <c r="F48" s="106"/>
      <c r="G48" s="106"/>
      <c r="H48" s="106"/>
    </row>
    <row r="49" spans="1:8" ht="29.7" customHeight="1" x14ac:dyDescent="0.3"/>
    <row r="50" spans="1:8" ht="29.7" customHeight="1" x14ac:dyDescent="0.3"/>
    <row r="51" spans="1:8" ht="29.7" customHeight="1" x14ac:dyDescent="0.3">
      <c r="A51" s="7" t="s">
        <v>32</v>
      </c>
      <c r="B51" s="66" t="s">
        <v>33</v>
      </c>
      <c r="C51" s="66" t="s">
        <v>34</v>
      </c>
      <c r="D51" s="66" t="s">
        <v>35</v>
      </c>
      <c r="E51" s="66" t="s">
        <v>36</v>
      </c>
      <c r="F51" s="66" t="s">
        <v>37</v>
      </c>
      <c r="G51" s="66" t="s">
        <v>38</v>
      </c>
      <c r="H51" s="66" t="s">
        <v>39</v>
      </c>
    </row>
    <row r="52" spans="1:8" ht="29.7" customHeight="1" x14ac:dyDescent="0.3">
      <c r="A52" s="29" t="s">
        <v>60</v>
      </c>
      <c r="B52" s="62">
        <v>10971</v>
      </c>
      <c r="C52" s="62">
        <v>6664</v>
      </c>
      <c r="D52" s="62">
        <v>6664</v>
      </c>
      <c r="E52" s="62">
        <v>6664</v>
      </c>
      <c r="F52" s="62">
        <v>9759</v>
      </c>
      <c r="G52" s="62">
        <v>9812</v>
      </c>
      <c r="H52" s="62">
        <v>11544</v>
      </c>
    </row>
    <row r="53" spans="1:8" ht="29.7" customHeight="1" x14ac:dyDescent="0.3">
      <c r="A53" s="29" t="s">
        <v>61</v>
      </c>
      <c r="B53" s="62">
        <v>24635</v>
      </c>
      <c r="C53" s="62">
        <v>18065</v>
      </c>
      <c r="D53" s="62">
        <v>18065</v>
      </c>
      <c r="E53" s="62">
        <v>18065</v>
      </c>
      <c r="F53" s="62">
        <v>14333</v>
      </c>
      <c r="G53" s="62">
        <v>18301</v>
      </c>
      <c r="H53" s="62">
        <v>19672</v>
      </c>
    </row>
    <row r="54" spans="1:8" ht="29.7" customHeight="1" x14ac:dyDescent="0.3">
      <c r="A54" s="29" t="s">
        <v>62</v>
      </c>
      <c r="B54" s="63">
        <f t="shared" ref="B54:H54" si="1">IF(OR(B52="",B53=""),"[Calculated]",B52/B53)</f>
        <v>0.44534199309924904</v>
      </c>
      <c r="C54" s="63">
        <f t="shared" si="1"/>
        <v>0.36889011901466923</v>
      </c>
      <c r="D54" s="63">
        <f t="shared" si="1"/>
        <v>0.36889011901466923</v>
      </c>
      <c r="E54" s="63">
        <f t="shared" si="1"/>
        <v>0.36889011901466923</v>
      </c>
      <c r="F54" s="63">
        <f t="shared" si="1"/>
        <v>0.68087629944882444</v>
      </c>
      <c r="G54" s="63">
        <f t="shared" si="1"/>
        <v>0.53614556581607564</v>
      </c>
      <c r="H54" s="63">
        <f t="shared" si="1"/>
        <v>0.58682391215941443</v>
      </c>
    </row>
    <row r="55" spans="1:8" ht="29.7" customHeight="1" x14ac:dyDescent="0.3">
      <c r="A55" s="30" t="s">
        <v>29</v>
      </c>
      <c r="B55" s="64">
        <v>0.1</v>
      </c>
      <c r="C55" s="64">
        <v>0.2</v>
      </c>
      <c r="D55" s="64">
        <v>0.25</v>
      </c>
      <c r="E55" s="64">
        <v>0.45</v>
      </c>
      <c r="F55" s="64">
        <v>0.78</v>
      </c>
      <c r="G55" s="64">
        <v>0.22</v>
      </c>
      <c r="H55" s="64">
        <v>0.01</v>
      </c>
    </row>
    <row r="56" spans="1:8" ht="29.7" customHeight="1" x14ac:dyDescent="0.3"/>
    <row r="57" spans="1:8" ht="29.7" customHeight="1" x14ac:dyDescent="0.3"/>
    <row r="58" spans="1:8" ht="29.7" customHeight="1" x14ac:dyDescent="0.3"/>
    <row r="59" spans="1:8" ht="29.7" customHeight="1" x14ac:dyDescent="0.3"/>
    <row r="66" spans="1:9" ht="14.4" customHeight="1" x14ac:dyDescent="0.3">
      <c r="H66" s="126" t="s">
        <v>65</v>
      </c>
      <c r="I66" s="127"/>
    </row>
    <row r="67" spans="1:9" ht="21.45" customHeight="1" x14ac:dyDescent="0.3">
      <c r="H67" s="128"/>
      <c r="I67" s="129"/>
    </row>
    <row r="79" spans="1:9" ht="4.95" customHeight="1" x14ac:dyDescent="0.3">
      <c r="A79" s="31"/>
      <c r="B79" s="31"/>
      <c r="C79" s="31"/>
      <c r="D79" s="31"/>
      <c r="E79" s="31"/>
      <c r="F79" s="31"/>
      <c r="G79" s="31"/>
      <c r="H79" s="31"/>
    </row>
  </sheetData>
  <sheetProtection algorithmName="SHA-512" hashValue="73H3wgpaaPyNbKHrSkwet+QY0ksAchdJlsZpP+tzLi0JS7GJubqwGxJ6+kMcruHCx7oJUq/lb5K2Hl3fEL7kCQ==" saltValue="8uw97mCflQ+AwEUBCnIAXg==" spinCount="100000" sheet="1" scenarios="1"/>
  <mergeCells count="5">
    <mergeCell ref="B2:H4"/>
    <mergeCell ref="B46:H48"/>
    <mergeCell ref="H20:I21"/>
    <mergeCell ref="H66:I67"/>
    <mergeCell ref="B33:H3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9"/>
  <sheetViews>
    <sheetView workbookViewId="0"/>
  </sheetViews>
  <sheetFormatPr defaultColWidth="8.6640625" defaultRowHeight="14.4" x14ac:dyDescent="0.3"/>
  <sheetData>
    <row r="1" spans="1:8" x14ac:dyDescent="0.3">
      <c r="A1" t="s">
        <v>66</v>
      </c>
      <c r="B1">
        <f>IF('Indicator 2'!B8="",NA(),'Indicator 2'!B8)</f>
        <v>2010</v>
      </c>
      <c r="C1">
        <f>IF('Indicator 2'!C8="",NA(),'Indicator 2'!C8)</f>
        <v>2011</v>
      </c>
      <c r="D1">
        <f>IF('Indicator 2'!D8="",NA(),'Indicator 2'!D8)</f>
        <v>2012</v>
      </c>
      <c r="E1">
        <f>IF('Indicator 2'!E8="",NA(),'Indicator 2'!E8)</f>
        <v>2013</v>
      </c>
      <c r="F1">
        <f>IF('Indicator 2'!F8="",NA(),'Indicator 2'!F8)</f>
        <v>2014</v>
      </c>
      <c r="G1">
        <f>IF('Indicator 2'!G8="",NA(),'Indicator 2'!G8)</f>
        <v>2015</v>
      </c>
      <c r="H1">
        <f>IF('Indicator 2'!H8="",NA(),'Indicator 2'!H8)</f>
        <v>2016</v>
      </c>
    </row>
    <row r="2" spans="1:8" x14ac:dyDescent="0.3">
      <c r="A2" t="s">
        <v>67</v>
      </c>
      <c r="B2" s="4">
        <f>IF('Indicator 2'!B11="[Calculated]",NA(),'Indicator 2'!B11)</f>
        <v>0.64800000000000002</v>
      </c>
      <c r="C2" s="4">
        <f>IF('Indicator 2'!C11="[Calculated]",NA(),'Indicator 2'!C11)</f>
        <v>0.80904276186739899</v>
      </c>
      <c r="D2" s="4">
        <f>IF('Indicator 2'!D11="[Calculated]",NA(),'Indicator 2'!D11)</f>
        <v>0.59367427624027547</v>
      </c>
      <c r="E2" s="4">
        <f>IF('Indicator 2'!E11="[Calculated]",NA(),'Indicator 2'!E11)</f>
        <v>0.51812233876830405</v>
      </c>
      <c r="F2" s="4">
        <f>IF('Indicator 2'!F11="[Calculated]",NA(),'Indicator 2'!F11)</f>
        <v>0.68087629944882444</v>
      </c>
      <c r="G2" s="4">
        <f>IF('Indicator 2'!G11="[Calculated]",NA(),'Indicator 2'!G11)</f>
        <v>0.53614556581607564</v>
      </c>
      <c r="H2" s="4">
        <f>IF('Indicator 2'!H11="[Calculated]",NA(),'Indicator 2'!H11)</f>
        <v>0.58682391215941443</v>
      </c>
    </row>
    <row r="3" spans="1:8" x14ac:dyDescent="0.3">
      <c r="A3" t="s">
        <v>51</v>
      </c>
      <c r="B3" s="4">
        <f>IF('Indicator 2'!B12="",NA(),'Indicator 2'!B12)</f>
        <v>0.72</v>
      </c>
      <c r="C3" s="4">
        <f>IF('Indicator 2'!C12="",NA(),'Indicator 2'!C12)</f>
        <v>0.74</v>
      </c>
      <c r="D3" s="4">
        <f>IF('Indicator 2'!D12="",NA(),'Indicator 2'!D12)</f>
        <v>0.76</v>
      </c>
      <c r="E3" s="4">
        <f>IF('Indicator 2'!E12="",NA(),'Indicator 2'!E12)</f>
        <v>0.78</v>
      </c>
      <c r="F3" s="4">
        <f>IF('Indicator 2'!F12="",NA(),'Indicator 2'!F12)</f>
        <v>0.8</v>
      </c>
      <c r="G3" s="4">
        <f>IF('Indicator 2'!G12="",NA(),'Indicator 2'!G12)</f>
        <v>0.82</v>
      </c>
      <c r="H3" s="4">
        <f>IF('Indicator 2'!H12="",NA(),'Indicator 2'!H12)</f>
        <v>0.6</v>
      </c>
    </row>
    <row r="4" spans="1:8" x14ac:dyDescent="0.3">
      <c r="A4" t="s">
        <v>52</v>
      </c>
      <c r="B4">
        <v>1</v>
      </c>
      <c r="C4">
        <v>2</v>
      </c>
      <c r="D4">
        <v>3</v>
      </c>
      <c r="E4">
        <v>4</v>
      </c>
      <c r="F4">
        <v>5</v>
      </c>
      <c r="G4">
        <v>6</v>
      </c>
      <c r="H4">
        <v>7</v>
      </c>
    </row>
    <row r="6" spans="1:8" x14ac:dyDescent="0.3">
      <c r="B6" t="str">
        <f>IF('Indicator 2'!B51="",NA(),'Indicator 2'!B51)</f>
        <v>Category 1</v>
      </c>
      <c r="C6" t="str">
        <f>IF('Indicator 2'!C51="",NA(),'Indicator 2'!C51)</f>
        <v>Category 2</v>
      </c>
      <c r="D6" t="str">
        <f>IF('Indicator 2'!D51="",NA(),'Indicator 2'!D51)</f>
        <v>Category 3</v>
      </c>
      <c r="E6" t="str">
        <f>IF('Indicator 2'!E51="",NA(),'Indicator 2'!E51)</f>
        <v>Category 4</v>
      </c>
      <c r="F6" t="str">
        <f>IF('Indicator 2'!F51="",NA(),'Indicator 2'!F51)</f>
        <v>Category 5</v>
      </c>
      <c r="G6" t="str">
        <f>IF('Indicator 2'!G51="",NA(),'Indicator 2'!G51)</f>
        <v>Category 6</v>
      </c>
      <c r="H6" t="str">
        <f>IF('Indicator 2'!H51="",NA(),'Indicator 2'!H51)</f>
        <v>Category 7</v>
      </c>
    </row>
    <row r="7" spans="1:8" x14ac:dyDescent="0.3">
      <c r="A7" t="s">
        <v>67</v>
      </c>
      <c r="B7" s="4">
        <f>IF('Indicator 2'!B54="[Calculated]",NA(),'Indicator 2'!B54)</f>
        <v>0.44534199309924904</v>
      </c>
      <c r="C7" s="4">
        <f>IF('Indicator 2'!C54="[Calculated]",NA(),'Indicator 2'!C54)</f>
        <v>0.36889011901466923</v>
      </c>
      <c r="D7" s="4">
        <f>IF('Indicator 2'!D54="[Calculated]",NA(),'Indicator 2'!D54)</f>
        <v>0.36889011901466923</v>
      </c>
      <c r="E7" s="4">
        <f>IF('Indicator 2'!E54="[Calculated]",NA(),'Indicator 2'!E54)</f>
        <v>0.36889011901466923</v>
      </c>
      <c r="F7" s="4">
        <f>IF('Indicator 2'!F54="[Calculated]",NA(),'Indicator 2'!F54)</f>
        <v>0.68087629944882444</v>
      </c>
      <c r="G7" s="4">
        <f>IF('Indicator 2'!G54="[Calculated]",NA(),'Indicator 2'!G54)</f>
        <v>0.53614556581607564</v>
      </c>
      <c r="H7" s="4">
        <f>IF('Indicator 2'!H54="[Calculated]",NA(),'Indicator 2'!H54)</f>
        <v>0.58682391215941443</v>
      </c>
    </row>
    <row r="8" spans="1:8" x14ac:dyDescent="0.3">
      <c r="A8" t="s">
        <v>51</v>
      </c>
      <c r="B8" s="4">
        <f>IF('Indicator 2'!B55="",NA(),'Indicator 2'!B55)</f>
        <v>0.1</v>
      </c>
      <c r="C8" s="4">
        <f>IF('Indicator 2'!C55="",NA(),'Indicator 2'!C55)</f>
        <v>0.2</v>
      </c>
      <c r="D8" s="4">
        <f>IF('Indicator 2'!D55="",NA(),'Indicator 2'!D55)</f>
        <v>0.25</v>
      </c>
      <c r="E8" s="4">
        <f>IF('Indicator 2'!E55="",NA(),'Indicator 2'!E55)</f>
        <v>0.45</v>
      </c>
      <c r="F8" s="4">
        <f>IF('Indicator 2'!F55="",NA(),'Indicator 2'!F55)</f>
        <v>0.78</v>
      </c>
      <c r="G8" s="4">
        <f>IF('Indicator 2'!G55="",NA(),'Indicator 2'!G55)</f>
        <v>0.22</v>
      </c>
      <c r="H8" s="4">
        <f>IF('Indicator 2'!H55="",NA(),'Indicator 2'!H55)</f>
        <v>0.01</v>
      </c>
    </row>
    <row r="9" spans="1:8" x14ac:dyDescent="0.3">
      <c r="A9" t="s">
        <v>52</v>
      </c>
      <c r="B9">
        <v>1</v>
      </c>
      <c r="C9">
        <v>2</v>
      </c>
      <c r="D9">
        <v>3</v>
      </c>
      <c r="E9">
        <v>4</v>
      </c>
      <c r="F9">
        <v>5</v>
      </c>
      <c r="G9">
        <v>6</v>
      </c>
      <c r="H9">
        <v>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J67"/>
  <sheetViews>
    <sheetView showGridLines="0" workbookViewId="0"/>
  </sheetViews>
  <sheetFormatPr defaultColWidth="8.6640625" defaultRowHeight="14.4" x14ac:dyDescent="0.3"/>
  <cols>
    <col min="1" max="1" width="53.44140625" customWidth="1"/>
    <col min="2" max="11" width="12.109375" customWidth="1"/>
  </cols>
  <sheetData>
    <row r="1" spans="1:10" ht="4.95" customHeight="1" x14ac:dyDescent="0.3">
      <c r="A1" s="31"/>
      <c r="B1" s="31"/>
      <c r="C1" s="31"/>
      <c r="D1" s="31"/>
      <c r="E1" s="31"/>
      <c r="F1" s="31"/>
      <c r="G1" s="31"/>
      <c r="H1" s="31"/>
    </row>
    <row r="2" spans="1:10" ht="18" customHeight="1" x14ac:dyDescent="0.35">
      <c r="A2" s="81" t="s">
        <v>68</v>
      </c>
      <c r="B2" s="106" t="s">
        <v>23</v>
      </c>
      <c r="C2" s="106"/>
      <c r="D2" s="106"/>
      <c r="E2" s="106"/>
      <c r="F2" s="106"/>
      <c r="G2" s="106"/>
      <c r="H2" s="106"/>
    </row>
    <row r="3" spans="1:10" ht="18" x14ac:dyDescent="0.35">
      <c r="A3" s="26"/>
      <c r="B3" s="106"/>
      <c r="C3" s="106"/>
      <c r="D3" s="106"/>
      <c r="E3" s="106"/>
      <c r="F3" s="106"/>
      <c r="G3" s="106"/>
      <c r="H3" s="106"/>
    </row>
    <row r="4" spans="1:10" ht="18" x14ac:dyDescent="0.35">
      <c r="A4" s="27" t="s">
        <v>24</v>
      </c>
      <c r="B4" s="28"/>
      <c r="C4" s="28"/>
      <c r="D4" s="28"/>
      <c r="E4" s="28"/>
      <c r="F4" s="28"/>
      <c r="G4" s="28"/>
      <c r="H4" s="28"/>
    </row>
    <row r="5" spans="1:10" x14ac:dyDescent="0.3">
      <c r="A5" s="6"/>
      <c r="B5" s="131"/>
    </row>
    <row r="6" spans="1:10" ht="28.5" customHeight="1" x14ac:dyDescent="0.3">
      <c r="B6" s="131"/>
    </row>
    <row r="7" spans="1:10" x14ac:dyDescent="0.3">
      <c r="A7" s="3"/>
    </row>
    <row r="8" spans="1:10" x14ac:dyDescent="0.3">
      <c r="A8" s="7" t="s">
        <v>25</v>
      </c>
      <c r="B8" s="65">
        <v>2010</v>
      </c>
      <c r="C8" s="65">
        <v>2011</v>
      </c>
      <c r="D8" s="65">
        <v>2012</v>
      </c>
      <c r="E8" s="65">
        <v>2013</v>
      </c>
      <c r="F8" s="65">
        <v>2014</v>
      </c>
      <c r="G8" s="65">
        <v>2015</v>
      </c>
      <c r="H8" s="65">
        <v>2016</v>
      </c>
    </row>
    <row r="9" spans="1:10" ht="36" customHeight="1" x14ac:dyDescent="0.3">
      <c r="A9" s="2" t="s">
        <v>69</v>
      </c>
      <c r="B9" s="62">
        <v>8000</v>
      </c>
      <c r="C9" s="62">
        <v>5000</v>
      </c>
      <c r="D9" s="62">
        <v>8000</v>
      </c>
      <c r="E9" s="62">
        <v>2000</v>
      </c>
      <c r="F9" s="62">
        <v>8000</v>
      </c>
      <c r="G9" s="62">
        <v>7800</v>
      </c>
      <c r="H9" s="62">
        <v>8999</v>
      </c>
    </row>
    <row r="10" spans="1:10" ht="36" customHeight="1" x14ac:dyDescent="0.3">
      <c r="A10" s="2" t="s">
        <v>70</v>
      </c>
      <c r="B10" s="62">
        <v>10123</v>
      </c>
      <c r="C10" s="62">
        <v>7000</v>
      </c>
      <c r="D10" s="62">
        <v>11500</v>
      </c>
      <c r="E10" s="62">
        <v>5045</v>
      </c>
      <c r="F10" s="62">
        <v>9000</v>
      </c>
      <c r="G10" s="62">
        <v>9999</v>
      </c>
      <c r="H10" s="62">
        <v>11123</v>
      </c>
    </row>
    <row r="11" spans="1:10" ht="36" customHeight="1" x14ac:dyDescent="0.3">
      <c r="A11" s="2" t="s">
        <v>71</v>
      </c>
      <c r="B11" s="63">
        <f t="shared" ref="B11:H11" si="0">IF(OR(B9="",B10=""),"[Calculated]",B9/B10)</f>
        <v>0.79027956139484345</v>
      </c>
      <c r="C11" s="63">
        <f t="shared" si="0"/>
        <v>0.7142857142857143</v>
      </c>
      <c r="D11" s="63">
        <f t="shared" si="0"/>
        <v>0.69565217391304346</v>
      </c>
      <c r="E11" s="63">
        <f t="shared" si="0"/>
        <v>0.39643211100099107</v>
      </c>
      <c r="F11" s="63">
        <f t="shared" si="0"/>
        <v>0.88888888888888884</v>
      </c>
      <c r="G11" s="63">
        <f t="shared" si="0"/>
        <v>0.78007800780078007</v>
      </c>
      <c r="H11" s="63">
        <f t="shared" si="0"/>
        <v>0.80904432257484493</v>
      </c>
    </row>
    <row r="12" spans="1:10" ht="36" customHeight="1" x14ac:dyDescent="0.3">
      <c r="A12" s="5" t="s">
        <v>29</v>
      </c>
      <c r="B12" s="64">
        <v>0.5</v>
      </c>
      <c r="C12" s="64">
        <v>0.5</v>
      </c>
      <c r="D12" s="64">
        <v>0.55000000000000004</v>
      </c>
      <c r="E12" s="64">
        <v>0.6</v>
      </c>
      <c r="F12" s="64">
        <v>0.7</v>
      </c>
      <c r="G12" s="64">
        <v>0.65</v>
      </c>
      <c r="H12" s="64">
        <v>0.5</v>
      </c>
    </row>
    <row r="15" spans="1:10" ht="14.4" customHeight="1" x14ac:dyDescent="0.3">
      <c r="H15" s="132" t="s">
        <v>72</v>
      </c>
      <c r="I15" s="133"/>
      <c r="J15" s="134"/>
    </row>
    <row r="16" spans="1:10" x14ac:dyDescent="0.3">
      <c r="H16" s="135"/>
      <c r="I16" s="136"/>
      <c r="J16" s="137"/>
    </row>
    <row r="17" spans="8:10" x14ac:dyDescent="0.3">
      <c r="H17" s="138"/>
      <c r="I17" s="139"/>
      <c r="J17" s="140"/>
    </row>
    <row r="21" spans="8:10" ht="18" x14ac:dyDescent="0.3">
      <c r="H21" s="60" t="s">
        <v>73</v>
      </c>
    </row>
    <row r="33" spans="1:9" ht="4.95" customHeight="1" x14ac:dyDescent="0.3">
      <c r="A33" s="31"/>
      <c r="B33" s="31"/>
      <c r="C33" s="31"/>
      <c r="D33" s="31"/>
      <c r="E33" s="31"/>
      <c r="F33" s="31"/>
      <c r="G33" s="31"/>
      <c r="H33" s="31"/>
    </row>
    <row r="34" spans="1:9" ht="18" customHeight="1" x14ac:dyDescent="0.35">
      <c r="A34" s="81" t="s">
        <v>74</v>
      </c>
      <c r="B34" s="106" t="s">
        <v>23</v>
      </c>
      <c r="C34" s="106"/>
      <c r="D34" s="106"/>
      <c r="E34" s="106"/>
      <c r="F34" s="106"/>
      <c r="G34" s="106"/>
      <c r="H34" s="106"/>
    </row>
    <row r="35" spans="1:9" ht="18" x14ac:dyDescent="0.35">
      <c r="A35" s="28"/>
      <c r="B35" s="106"/>
      <c r="C35" s="106"/>
      <c r="D35" s="106"/>
      <c r="E35" s="106"/>
      <c r="F35" s="106"/>
      <c r="G35" s="106"/>
      <c r="H35" s="106"/>
    </row>
    <row r="36" spans="1:9" ht="47.25" customHeight="1" x14ac:dyDescent="0.35">
      <c r="A36" s="50" t="s">
        <v>31</v>
      </c>
      <c r="B36" s="53"/>
      <c r="C36" s="28"/>
    </row>
    <row r="38" spans="1:9" x14ac:dyDescent="0.3">
      <c r="A38" s="7" t="s">
        <v>32</v>
      </c>
      <c r="B38" s="66" t="s">
        <v>75</v>
      </c>
      <c r="C38" s="66" t="s">
        <v>76</v>
      </c>
      <c r="D38" s="66" t="s">
        <v>77</v>
      </c>
      <c r="E38" s="66"/>
    </row>
    <row r="39" spans="1:9" ht="36" customHeight="1" x14ac:dyDescent="0.3">
      <c r="A39" s="29" t="s">
        <v>78</v>
      </c>
      <c r="B39" s="62">
        <v>10971</v>
      </c>
      <c r="C39" s="62">
        <v>6664</v>
      </c>
      <c r="D39" s="62">
        <v>10063</v>
      </c>
      <c r="E39" s="62"/>
    </row>
    <row r="40" spans="1:9" ht="36" customHeight="1" x14ac:dyDescent="0.3">
      <c r="A40" s="29" t="s">
        <v>79</v>
      </c>
      <c r="B40" s="62">
        <v>24635</v>
      </c>
      <c r="C40" s="62">
        <v>18065</v>
      </c>
      <c r="D40" s="62">
        <v>10993</v>
      </c>
      <c r="E40" s="62"/>
    </row>
    <row r="41" spans="1:9" ht="36" customHeight="1" x14ac:dyDescent="0.3">
      <c r="A41" s="29" t="s">
        <v>80</v>
      </c>
      <c r="B41" s="63">
        <f t="shared" ref="B41:E41" si="1">IF(OR(B39="",B40=""),"[Calculated]",B39/B40)</f>
        <v>0.44534199309924904</v>
      </c>
      <c r="C41" s="63">
        <f t="shared" si="1"/>
        <v>0.36889011901466923</v>
      </c>
      <c r="D41" s="63">
        <f t="shared" si="1"/>
        <v>0.91540070954243613</v>
      </c>
      <c r="E41" s="63" t="str">
        <f t="shared" si="1"/>
        <v>[Calculated]</v>
      </c>
      <c r="H41" s="67"/>
      <c r="I41" s="67"/>
    </row>
    <row r="42" spans="1:9" ht="36" customHeight="1" x14ac:dyDescent="0.3">
      <c r="A42" s="30" t="s">
        <v>29</v>
      </c>
      <c r="B42" s="64">
        <v>0.1</v>
      </c>
      <c r="C42" s="64">
        <v>0.2</v>
      </c>
      <c r="D42" s="64">
        <v>0.3</v>
      </c>
      <c r="E42" s="64"/>
    </row>
    <row r="47" spans="1:9" ht="14.4" customHeight="1" x14ac:dyDescent="0.3">
      <c r="G47" s="132" t="s">
        <v>72</v>
      </c>
      <c r="H47" s="133"/>
      <c r="I47" s="134"/>
    </row>
    <row r="48" spans="1:9" x14ac:dyDescent="0.3">
      <c r="G48" s="135"/>
      <c r="H48" s="136"/>
      <c r="I48" s="137"/>
    </row>
    <row r="49" spans="1:9" x14ac:dyDescent="0.3">
      <c r="G49" s="138"/>
      <c r="H49" s="139"/>
      <c r="I49" s="140"/>
    </row>
    <row r="53" spans="1:9" ht="18" customHeight="1" x14ac:dyDescent="0.3">
      <c r="H53" s="126" t="s">
        <v>81</v>
      </c>
      <c r="I53" s="127"/>
    </row>
    <row r="54" spans="1:9" ht="18.45" customHeight="1" x14ac:dyDescent="0.3">
      <c r="H54" s="128"/>
      <c r="I54" s="129"/>
    </row>
    <row r="64" spans="1:9" ht="4.95" customHeight="1" x14ac:dyDescent="0.3">
      <c r="A64" s="31"/>
      <c r="B64" s="31"/>
      <c r="C64" s="31"/>
      <c r="D64" s="31"/>
      <c r="E64" s="31"/>
      <c r="F64" s="31"/>
      <c r="G64" s="31"/>
      <c r="H64" s="31"/>
    </row>
    <row r="65" spans="1:8" ht="18" x14ac:dyDescent="0.35">
      <c r="A65" s="26"/>
      <c r="B65" s="130"/>
      <c r="C65" s="130"/>
      <c r="D65" s="130"/>
      <c r="E65" s="130"/>
      <c r="F65" s="130"/>
      <c r="G65" s="130"/>
      <c r="H65" s="130"/>
    </row>
    <row r="66" spans="1:8" ht="18" x14ac:dyDescent="0.35">
      <c r="A66" s="28"/>
      <c r="B66" s="130"/>
      <c r="C66" s="130"/>
      <c r="D66" s="130"/>
      <c r="E66" s="130"/>
      <c r="F66" s="130"/>
      <c r="G66" s="130"/>
      <c r="H66" s="130"/>
    </row>
    <row r="67" spans="1:8" ht="18" x14ac:dyDescent="0.35">
      <c r="A67" s="27"/>
      <c r="B67" s="28"/>
      <c r="C67" s="28"/>
    </row>
  </sheetData>
  <sheetProtection algorithmName="SHA-512" hashValue="FJzOouOJjM5aogP7Insn4CI82xaGTYEzQk1ZeC3DQvUKaYCkeFZlWGgA7uOuzcpAI9qZGhHnafuv9cRk6KU38A==" saltValue="vmK9p18j+Lz+ZDiQF4S5Iw==" spinCount="100000" sheet="1" scenarios="1"/>
  <mergeCells count="7">
    <mergeCell ref="B2:H3"/>
    <mergeCell ref="B34:H35"/>
    <mergeCell ref="B65:H66"/>
    <mergeCell ref="B5:B6"/>
    <mergeCell ref="H15:J17"/>
    <mergeCell ref="G47:I49"/>
    <mergeCell ref="H53:I5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6"/>
  <sheetViews>
    <sheetView workbookViewId="0">
      <selection activeCell="E16" sqref="E16"/>
    </sheetView>
  </sheetViews>
  <sheetFormatPr defaultColWidth="8.6640625" defaultRowHeight="14.4" x14ac:dyDescent="0.3"/>
  <sheetData>
    <row r="1" spans="1:11" x14ac:dyDescent="0.3">
      <c r="A1" t="s">
        <v>66</v>
      </c>
      <c r="B1">
        <f>IF('Indicator 3B'!B8="",NA(),'Indicator 3B'!B8)</f>
        <v>2010</v>
      </c>
      <c r="C1">
        <f>IF('Indicator 3B'!C8="",NA(),'Indicator 3B'!C8)</f>
        <v>2011</v>
      </c>
      <c r="D1">
        <f>IF('Indicator 3B'!D8="",NA(),'Indicator 3B'!D8)</f>
        <v>2012</v>
      </c>
      <c r="E1">
        <f>IF('Indicator 3B'!E8="",NA(),'Indicator 3B'!E8)</f>
        <v>2013</v>
      </c>
      <c r="F1">
        <f>IF('Indicator 3B'!F8="",NA(),'Indicator 3B'!F8)</f>
        <v>2014</v>
      </c>
      <c r="G1">
        <f>IF('Indicator 3B'!G8="",NA(),'Indicator 3B'!G8)</f>
        <v>2015</v>
      </c>
      <c r="H1">
        <f>IF('Indicator 3B'!H8="",NA(),'Indicator 3B'!H8)</f>
        <v>2016</v>
      </c>
    </row>
    <row r="2" spans="1:11" x14ac:dyDescent="0.3">
      <c r="A2" t="s">
        <v>82</v>
      </c>
      <c r="B2" s="4">
        <f>IF('Indicator 3B'!B11="[Calculated]",NA(),'Indicator 3B'!B11)</f>
        <v>0.79027956139484345</v>
      </c>
      <c r="C2" s="4">
        <f>IF('Indicator 3B'!C11="[Calculated]",NA(),'Indicator 3B'!C11)</f>
        <v>0.7142857142857143</v>
      </c>
      <c r="D2" s="4">
        <f>IF('Indicator 3B'!D11="[Calculated]",NA(),'Indicator 3B'!D11)</f>
        <v>0.69565217391304346</v>
      </c>
      <c r="E2" s="4">
        <f>IF('Indicator 3B'!E11="[Calculated]",NA(),'Indicator 3B'!E11)</f>
        <v>0.39643211100099107</v>
      </c>
      <c r="F2" s="4">
        <f>IF('Indicator 3B'!F11="[Calculated]",NA(),'Indicator 3B'!F11)</f>
        <v>0.88888888888888884</v>
      </c>
      <c r="G2" s="4">
        <f>IF('Indicator 3B'!G11="[Calculated]",NA(),'Indicator 3B'!G11)</f>
        <v>0.78007800780078007</v>
      </c>
      <c r="H2" s="4">
        <f>IF('Indicator 3B'!H11="[Calculated]",NA(),'Indicator 3B'!H11)</f>
        <v>0.80904432257484493</v>
      </c>
    </row>
    <row r="3" spans="1:11" x14ac:dyDescent="0.3">
      <c r="A3" t="s">
        <v>51</v>
      </c>
      <c r="B3" s="4">
        <f>IF('Indicator 3B'!B12="",NA(),'Indicator 3B'!B12)</f>
        <v>0.5</v>
      </c>
      <c r="C3" s="4">
        <f>IF('Indicator 3B'!C12="",NA(),'Indicator 3B'!C12)</f>
        <v>0.5</v>
      </c>
      <c r="D3" s="4">
        <f>IF('Indicator 3B'!D12="",NA(),'Indicator 3B'!D12)</f>
        <v>0.55000000000000004</v>
      </c>
      <c r="E3" s="4">
        <f>IF('Indicator 3B'!E12="",NA(),'Indicator 3B'!E12)</f>
        <v>0.6</v>
      </c>
      <c r="F3" s="4">
        <f>IF('Indicator 3B'!F12="",NA(),'Indicator 3B'!F12)</f>
        <v>0.7</v>
      </c>
      <c r="G3" s="4">
        <f>IF('Indicator 3B'!G12="",NA(),'Indicator 3B'!G12)</f>
        <v>0.65</v>
      </c>
      <c r="H3" s="4">
        <f>IF('Indicator 3B'!H12="",NA(),'Indicator 3B'!H12)</f>
        <v>0.5</v>
      </c>
    </row>
    <row r="4" spans="1:11" x14ac:dyDescent="0.3">
      <c r="A4" t="s">
        <v>52</v>
      </c>
      <c r="B4">
        <v>1</v>
      </c>
      <c r="C4">
        <v>2</v>
      </c>
      <c r="D4">
        <v>3</v>
      </c>
      <c r="E4">
        <v>4</v>
      </c>
      <c r="F4">
        <v>5</v>
      </c>
      <c r="G4">
        <v>6</v>
      </c>
      <c r="H4">
        <v>7</v>
      </c>
    </row>
    <row r="6" spans="1:11" x14ac:dyDescent="0.3">
      <c r="B6" t="str">
        <f>IF('Indicator 3B'!B38="",NA(),'Indicator 3B'!B38)</f>
        <v>Math</v>
      </c>
      <c r="C6" t="str">
        <f>IF('Indicator 3B'!C38="",NA(),'Indicator 3B'!C38)</f>
        <v>Reading</v>
      </c>
      <c r="D6" t="str">
        <f>IF('Indicator 3B'!D38="",NA(),'Indicator 3B'!D38)</f>
        <v>Science</v>
      </c>
      <c r="E6" t="e">
        <f>IF('Indicator 3B'!E38="",NA(),'Indicator 3B'!E38)</f>
        <v>#N/A</v>
      </c>
    </row>
    <row r="7" spans="1:11" x14ac:dyDescent="0.3">
      <c r="A7" t="s">
        <v>82</v>
      </c>
      <c r="B7" s="4">
        <f>IF('Indicator 3B'!B41="[Calculated]",NA(),'Indicator 3B'!B41)</f>
        <v>0.44534199309924904</v>
      </c>
      <c r="C7" s="4">
        <f>IF('Indicator 3B'!C41="[Calculated]",NA(),'Indicator 3B'!C41)</f>
        <v>0.36889011901466923</v>
      </c>
      <c r="D7" s="4">
        <f>IF('Indicator 3B'!D41="[Calculated]",NA(),'Indicator 3B'!D41)</f>
        <v>0.91540070954243613</v>
      </c>
      <c r="E7" s="4" t="e">
        <f>IF('Indicator 3B'!E41="[Calculated]",NA(),'Indicator 3B'!E41)</f>
        <v>#N/A</v>
      </c>
      <c r="F7" s="4"/>
      <c r="G7" s="4"/>
      <c r="H7" s="4"/>
      <c r="I7" s="4"/>
      <c r="J7" s="4"/>
      <c r="K7" s="4"/>
    </row>
    <row r="8" spans="1:11" x14ac:dyDescent="0.3">
      <c r="A8" t="s">
        <v>51</v>
      </c>
      <c r="B8" s="4">
        <f>IF('Indicator 3B'!B42="",NA(),'Indicator 3B'!B42)</f>
        <v>0.1</v>
      </c>
      <c r="C8" s="4">
        <f>IF('Indicator 3B'!C42="",NA(),'Indicator 3B'!C42)</f>
        <v>0.2</v>
      </c>
      <c r="D8" s="4">
        <f>IF('Indicator 3B'!D42="",NA(),'Indicator 3B'!D42)</f>
        <v>0.3</v>
      </c>
      <c r="E8" s="4" t="e">
        <f>IF('Indicator 3B'!E42="",NA(),'Indicator 3B'!E42)</f>
        <v>#N/A</v>
      </c>
      <c r="F8" s="4"/>
      <c r="G8" s="4"/>
      <c r="H8" s="4"/>
      <c r="I8" s="4"/>
      <c r="J8" s="4"/>
      <c r="K8" s="4"/>
    </row>
    <row r="9" spans="1:11" x14ac:dyDescent="0.3">
      <c r="A9" t="s">
        <v>52</v>
      </c>
      <c r="B9">
        <v>1</v>
      </c>
      <c r="C9">
        <v>2</v>
      </c>
      <c r="D9">
        <v>3</v>
      </c>
      <c r="E9">
        <v>4</v>
      </c>
    </row>
    <row r="12" spans="1:11" x14ac:dyDescent="0.3">
      <c r="B12">
        <f>B1</f>
        <v>2010</v>
      </c>
      <c r="C12">
        <f t="shared" ref="C12:H12" si="0">C1</f>
        <v>2011</v>
      </c>
      <c r="D12">
        <f t="shared" si="0"/>
        <v>2012</v>
      </c>
      <c r="E12">
        <f t="shared" si="0"/>
        <v>2013</v>
      </c>
      <c r="F12">
        <f t="shared" si="0"/>
        <v>2014</v>
      </c>
      <c r="G12">
        <f t="shared" si="0"/>
        <v>2015</v>
      </c>
      <c r="H12">
        <f t="shared" si="0"/>
        <v>2016</v>
      </c>
    </row>
    <row r="13" spans="1:11" x14ac:dyDescent="0.3">
      <c r="A13" t="s">
        <v>57</v>
      </c>
      <c r="B13" s="9">
        <f t="shared" ref="B13:H13" si="1">B2-B3</f>
        <v>0.29027956139484345</v>
      </c>
      <c r="C13" s="9">
        <f t="shared" si="1"/>
        <v>0.2142857142857143</v>
      </c>
      <c r="D13" s="9">
        <f t="shared" si="1"/>
        <v>0.14565217391304341</v>
      </c>
      <c r="E13" s="9">
        <f t="shared" si="1"/>
        <v>-0.20356788899900891</v>
      </c>
      <c r="F13" s="9">
        <f t="shared" si="1"/>
        <v>0.18888888888888888</v>
      </c>
      <c r="G13" s="9">
        <f t="shared" si="1"/>
        <v>0.13007800780078005</v>
      </c>
      <c r="H13" s="9">
        <f t="shared" si="1"/>
        <v>0.30904432257484493</v>
      </c>
    </row>
    <row r="15" spans="1:11" x14ac:dyDescent="0.3">
      <c r="B15" t="str">
        <f>IF('Indicator 3B'!B38="",NA(),'Indicator 3B'!B38)</f>
        <v>Math</v>
      </c>
      <c r="C15" t="str">
        <f>IF('Indicator 3B'!C38="",NA(),'Indicator 3B'!C38)</f>
        <v>Reading</v>
      </c>
      <c r="D15" t="str">
        <f>IF('Indicator 3B'!D38="",NA(),'Indicator 3B'!D38)</f>
        <v>Science</v>
      </c>
      <c r="E15" t="e">
        <f>IF('Indicator 3B'!E47="",NA(),'Indicator 3B'!E47)</f>
        <v>#N/A</v>
      </c>
    </row>
    <row r="16" spans="1:11" x14ac:dyDescent="0.3">
      <c r="A16" t="s">
        <v>57</v>
      </c>
      <c r="B16" s="9">
        <f>B7-B8</f>
        <v>0.34534199309924907</v>
      </c>
      <c r="C16" s="9">
        <f>C7-C8</f>
        <v>0.16889011901466922</v>
      </c>
      <c r="D16" s="9">
        <f>D7-D8</f>
        <v>0.61540070954243609</v>
      </c>
      <c r="E16" s="9" t="e">
        <f>E7-E8</f>
        <v>#N/A</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69239C0-7482-482D-A34D-298BDA6E4EB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Welcome</vt:lpstr>
      <vt:lpstr>README tab</vt:lpstr>
      <vt:lpstr>Indicator 1</vt:lpstr>
      <vt:lpstr>Indicator 1 Bonus</vt:lpstr>
      <vt:lpstr>Indicator 2</vt:lpstr>
      <vt:lpstr>Indicator 3B</vt:lpstr>
      <vt:lpstr>Indicator 3C</vt:lpstr>
      <vt:lpstr>Indicator 8</vt:lpstr>
      <vt:lpstr>Indicator 13</vt:lpstr>
      <vt:lpstr>Indicator 14</vt:lpstr>
      <vt:lpstr>Indicator 14 Bonus</vt:lpstr>
    </vt:vector>
  </TitlesOfParts>
  <Manager/>
  <Company>Westat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Shen Lee</dc:creator>
  <cp:keywords/>
  <dc:description/>
  <cp:lastModifiedBy>Laura Johnson</cp:lastModifiedBy>
  <cp:revision/>
  <dcterms:created xsi:type="dcterms:W3CDTF">2017-12-07T22:23:49Z</dcterms:created>
  <dcterms:modified xsi:type="dcterms:W3CDTF">2018-07-03T19:54:11Z</dcterms:modified>
  <cp:category/>
  <cp:contentStatus/>
</cp:coreProperties>
</file>